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8\share\oikonomika_TA\ΚΟΙΝΟ\ΒΑΣΗ ΔΕΔΟΜΕΝΩΝ\ΤΜΗΜΑ Δ\02. ΣΤΟΧΟΘΕΣΙΑ\ΟΠΔ 2025\ΠΡΟΤΥΠΑ ΑΡΧΕΙΑ για ΑΠΟΚΕΝΤΡΩΜΕΝΕΣ\"/>
    </mc:Choice>
  </mc:AlternateContent>
  <xr:revisionPtr revIDLastSave="0" documentId="13_ncr:1_{68A3DAE5-BD06-4DF9-9ED1-88364E20BF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Περιφέρειες" sheetId="2" r:id="rId1"/>
    <sheet name="mapping" sheetId="6" r:id="rId2"/>
    <sheet name="List" sheetId="7" state="hidden" r:id="rId3"/>
  </sheets>
  <definedNames>
    <definedName name="_xlnm.Print_Area" localSheetId="0">Περιφέρειες!$A$1:$V$31</definedName>
    <definedName name="Region">List!$A$1:$A$13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2" l="1"/>
  <c r="D18" i="6" l="1"/>
  <c r="V9" i="2" l="1"/>
  <c r="V19" i="2"/>
  <c r="D87" i="6"/>
  <c r="D86" i="6"/>
  <c r="D70" i="6"/>
  <c r="D71" i="6"/>
  <c r="D72" i="6"/>
  <c r="D73" i="6"/>
  <c r="D74" i="6"/>
  <c r="D75" i="6"/>
  <c r="D69" i="6"/>
  <c r="D68" i="6"/>
  <c r="D81" i="6"/>
  <c r="D80" i="6"/>
  <c r="D79" i="6"/>
  <c r="D65" i="6"/>
  <c r="D64" i="6"/>
  <c r="D63" i="6"/>
  <c r="D50" i="6"/>
  <c r="D51" i="6"/>
  <c r="D52" i="6"/>
  <c r="D53" i="6"/>
  <c r="D54" i="6"/>
  <c r="D55" i="6"/>
  <c r="D56" i="6"/>
  <c r="D49" i="6"/>
  <c r="D48" i="6"/>
  <c r="D43" i="6"/>
  <c r="D42" i="6"/>
  <c r="D41" i="6"/>
  <c r="D40" i="6"/>
  <c r="D39" i="6"/>
  <c r="D35" i="6"/>
  <c r="D34" i="6"/>
  <c r="D33" i="6"/>
  <c r="D32" i="6"/>
  <c r="D31" i="6"/>
  <c r="D30" i="6"/>
  <c r="D29" i="6"/>
  <c r="D28" i="6"/>
  <c r="D27" i="6"/>
  <c r="D26" i="6"/>
  <c r="D21" i="6"/>
  <c r="D20" i="6"/>
  <c r="D19" i="6"/>
  <c r="D22" i="6" s="1"/>
  <c r="C5" i="2" s="1"/>
  <c r="D25" i="6"/>
  <c r="D36" i="6" s="1"/>
  <c r="D11" i="6"/>
  <c r="D12" i="6"/>
  <c r="D13" i="6"/>
  <c r="D10" i="6"/>
  <c r="D9" i="6"/>
  <c r="H5" i="2"/>
  <c r="L5" i="2" s="1"/>
  <c r="P5" i="2" s="1"/>
  <c r="T5" i="2" s="1"/>
  <c r="U5" i="2" s="1"/>
  <c r="M19" i="2"/>
  <c r="F9" i="2"/>
  <c r="D19" i="2"/>
  <c r="H15" i="2"/>
  <c r="L15" i="2" s="1"/>
  <c r="P15" i="2" s="1"/>
  <c r="T15" i="2" s="1"/>
  <c r="U15" i="2" s="1"/>
  <c r="H16" i="2"/>
  <c r="L16" i="2" s="1"/>
  <c r="P16" i="2" s="1"/>
  <c r="T16" i="2" s="1"/>
  <c r="U16" i="2" s="1"/>
  <c r="K9" i="2"/>
  <c r="R9" i="2"/>
  <c r="H24" i="2"/>
  <c r="J9" i="2"/>
  <c r="O9" i="2"/>
  <c r="H6" i="2"/>
  <c r="L6" i="2"/>
  <c r="P6" i="2" s="1"/>
  <c r="T6" i="2" s="1"/>
  <c r="U6" i="2" s="1"/>
  <c r="K19" i="2"/>
  <c r="D9" i="2"/>
  <c r="N9" i="2"/>
  <c r="S9" i="2"/>
  <c r="M9" i="2"/>
  <c r="I9" i="2"/>
  <c r="G9" i="2"/>
  <c r="H7" i="2"/>
  <c r="L7" i="2" s="1"/>
  <c r="P7" i="2" s="1"/>
  <c r="T7" i="2" s="1"/>
  <c r="U7" i="2" s="1"/>
  <c r="H8" i="2"/>
  <c r="L8" i="2" s="1"/>
  <c r="P8" i="2" s="1"/>
  <c r="T8" i="2" s="1"/>
  <c r="U8" i="2" s="1"/>
  <c r="H4" i="2"/>
  <c r="L4" i="2"/>
  <c r="P4" i="2" s="1"/>
  <c r="T4" i="2" s="1"/>
  <c r="U4" i="2" s="1"/>
  <c r="Q9" i="2"/>
  <c r="Q19" i="2"/>
  <c r="E19" i="2"/>
  <c r="I19" i="2"/>
  <c r="H17" i="2"/>
  <c r="L17" i="2" s="1"/>
  <c r="P17" i="2" s="1"/>
  <c r="T17" i="2" s="1"/>
  <c r="U17" i="2" s="1"/>
  <c r="E9" i="2"/>
  <c r="S19" i="2"/>
  <c r="G19" i="2"/>
  <c r="R19" i="2"/>
  <c r="H18" i="2"/>
  <c r="L18" i="2" s="1"/>
  <c r="P18" i="2" s="1"/>
  <c r="T18" i="2" s="1"/>
  <c r="U18" i="2" s="1"/>
  <c r="J19" i="2"/>
  <c r="O19" i="2"/>
  <c r="N19" i="2"/>
  <c r="L24" i="2"/>
  <c r="T24" i="2"/>
  <c r="P24" i="2"/>
  <c r="D88" i="6" l="1"/>
  <c r="C18" i="2" s="1"/>
  <c r="D21" i="2"/>
  <c r="H19" i="2"/>
  <c r="L19" i="2" s="1"/>
  <c r="P19" i="2" s="1"/>
  <c r="T19" i="2" s="1"/>
  <c r="U19" i="2" s="1"/>
  <c r="H9" i="2"/>
  <c r="L9" i="2" s="1"/>
  <c r="C6" i="2"/>
  <c r="D44" i="6"/>
  <c r="C7" i="2" s="1"/>
  <c r="D57" i="6"/>
  <c r="C8" i="2" s="1"/>
  <c r="D66" i="6"/>
  <c r="C15" i="2" s="1"/>
  <c r="D76" i="6"/>
  <c r="C16" i="2" s="1"/>
  <c r="D14" i="6"/>
  <c r="C4" i="2" s="1"/>
  <c r="D82" i="6"/>
  <c r="C17" i="2" s="1"/>
  <c r="E26" i="2"/>
  <c r="D12" i="2"/>
  <c r="H26" i="2" l="1"/>
  <c r="I26" i="2" s="1"/>
  <c r="P9" i="2"/>
  <c r="L26" i="2"/>
  <c r="E28" i="2"/>
  <c r="F26" i="2"/>
  <c r="H28" i="2" l="1"/>
  <c r="M26" i="2"/>
  <c r="L28" i="2"/>
  <c r="T9" i="2"/>
  <c r="P26" i="2"/>
  <c r="J26" i="2"/>
  <c r="I28" i="2"/>
  <c r="G26" i="2"/>
  <c r="G28" i="2" s="1"/>
  <c r="F28" i="2"/>
  <c r="Q26" i="2" l="1"/>
  <c r="P28" i="2"/>
  <c r="T26" i="2"/>
  <c r="T28" i="2" s="1"/>
  <c r="U9" i="2"/>
  <c r="N26" i="2"/>
  <c r="M28" i="2"/>
  <c r="K26" i="2"/>
  <c r="K28" i="2" s="1"/>
  <c r="J28" i="2"/>
  <c r="O26" i="2" l="1"/>
  <c r="O28" i="2" s="1"/>
  <c r="N28" i="2"/>
  <c r="R26" i="2"/>
  <c r="Q28" i="2"/>
  <c r="S26" i="2" l="1"/>
  <c r="S28" i="2" s="1"/>
  <c r="R28" i="2"/>
</calcChain>
</file>

<file path=xl/sharedStrings.xml><?xml version="1.0" encoding="utf-8"?>
<sst xmlns="http://schemas.openxmlformats.org/spreadsheetml/2006/main" count="273" uniqueCount="160">
  <si>
    <t>Α</t>
  </si>
  <si>
    <t>Β</t>
  </si>
  <si>
    <t>Κόστος προσωπικού</t>
  </si>
  <si>
    <t xml:space="preserve">Δαπάνες για επενδύσεις </t>
  </si>
  <si>
    <t>ΟΜΑΔΟΠΟΙΗΜΕΝΟΙ ΚΩΔΙΚΟΙ ΠΡΟΥΠΟΛΟΓΙΣΜΟΥ</t>
  </si>
  <si>
    <t>ΣΤΟΧΟΘΕΣΙΑ ΕΣΟΔΩΝ</t>
  </si>
  <si>
    <t>ΣΤΟΧΟΘΕΣΙΑ ΕΞΟΔΩΝ</t>
  </si>
  <si>
    <t>Ιανουάριος</t>
  </si>
  <si>
    <t>Φεβρουάριος</t>
  </si>
  <si>
    <t>Μάρτιος</t>
  </si>
  <si>
    <t>Απρίλιος</t>
  </si>
  <si>
    <t>Μάιος</t>
  </si>
  <si>
    <t>Ιούνιος</t>
  </si>
  <si>
    <t>Ιούλιος</t>
  </si>
  <si>
    <t xml:space="preserve">Αύγουστος </t>
  </si>
  <si>
    <t>Σεπτέμβριος</t>
  </si>
  <si>
    <t>Οκτώβριος</t>
  </si>
  <si>
    <t xml:space="preserve">Νοέμβριος </t>
  </si>
  <si>
    <t>Δεκέμβριος</t>
  </si>
  <si>
    <t>Γραμμή 1</t>
  </si>
  <si>
    <t>Γραμμή 2</t>
  </si>
  <si>
    <t>Γραμμή 3</t>
  </si>
  <si>
    <t>Γραμμή 4</t>
  </si>
  <si>
    <t>Γραμμή 5</t>
  </si>
  <si>
    <t>Γραμμή 6</t>
  </si>
  <si>
    <t>Γραμμή 7</t>
  </si>
  <si>
    <t>Λοιπά Έσοδα</t>
  </si>
  <si>
    <t>6μηνο</t>
  </si>
  <si>
    <t>9μηνο</t>
  </si>
  <si>
    <t>12μηνο</t>
  </si>
  <si>
    <t>Α/Α Στήλης :</t>
  </si>
  <si>
    <t xml:space="preserve">ΟΝΟΜΑ ΦΟΡΕΑ :  </t>
  </si>
  <si>
    <t>3μηνο</t>
  </si>
  <si>
    <t>ΣΥΝΟΛΟ ΕΣΟΔΩΝ ΓΡΑΜΜΕΣ 1-5</t>
  </si>
  <si>
    <t xml:space="preserve">Διαθέσιμα </t>
  </si>
  <si>
    <t>Ταμειακά διαθέσιμα κατά την 31.12 του προηγούμενου έτους</t>
  </si>
  <si>
    <t>ΣΥΝΟΛΟ ΕΣΟΔΩΝ ΚΑΙ ΔΙΑΘΕΣΙΜΩΝ  (Σύνολο Γραμμών 1-6)</t>
  </si>
  <si>
    <t>Α.1</t>
  </si>
  <si>
    <t>A.2</t>
  </si>
  <si>
    <t>Μηνιαίοι στόχοι απλήρωτων υποχρεώσεων έτους στοχοθεσίας</t>
  </si>
  <si>
    <t>Δ</t>
  </si>
  <si>
    <t>Ε</t>
  </si>
  <si>
    <t xml:space="preserve"> Ταμειακό αποτέλεσμα (Στόχος)</t>
  </si>
  <si>
    <t xml:space="preserve"> Οικονομικό αποτέλεσμα (Στόχος)</t>
  </si>
  <si>
    <t>Γ.1</t>
  </si>
  <si>
    <t>Γ.2</t>
  </si>
  <si>
    <t>B.1</t>
  </si>
  <si>
    <t xml:space="preserve">Β.2 </t>
  </si>
  <si>
    <t xml:space="preserve">ΤΡΕΧΟΥΣΑ ΣΤΟΧΟΘΕΣΙΑ ΕΤΟΥΣ: Π/Υ ΕΤΟΥΣ ΠΟΥ ΑΝΑΛΥΕΤΑΙ ΣΕ ΣΤΟΧΟΥΣ </t>
  </si>
  <si>
    <t xml:space="preserve">Ύψος Απλήρωτων Υποχρεώσεων κατά την 31/12 προηγούμενου οικ. έτους </t>
  </si>
  <si>
    <t>ΠΡΟΙΣΧΥΟΥΣΑ ΣΤΟΧΟΘΕΣΙΑ ΕΤΟΥΣ: ΣΥΜΠΛΗΡΩΝΕΤΑΙ ΥΣΤΕΡΑ ΑΠΌ ΑΝΑΜΟΡΦΩΣΗ Η ΠΡΟΙΣΧΥΟΥΣΑ  ΣΤΟΧΟΘΕΣΙΑ</t>
  </si>
  <si>
    <t>Έλεγχος ταύτισης Π/Υ και Στοχοθεσίας (Η ΤΙΜΗ ΠΡΕΠΕΙ ΝΑ ΙΣΟΥΤΑΙ ΜΕ "0")</t>
  </si>
  <si>
    <t>ΠΡΟΙΣΧΥΟΥΣΑ ΣΤΟΧΟΘΕΣΙΑ ΕΤΟΥΣ: ΣΥΜΠΛΗΡΩΝΕΤΑΙ ΥΣΤΕΡΑ ΑΠΌ ΑΝΑΜΟΡΦΩΣΗ ΣΤΟΧΟΘΕΣΙΑΣ</t>
  </si>
  <si>
    <t>Επιχορηγήσεις από Τακτ. Προϋπολογισμό</t>
  </si>
  <si>
    <t>Ιδια Έσοδα</t>
  </si>
  <si>
    <t xml:space="preserve"> Ιδια έσοδα από βεβαιώσεις Προηγούμενων Οικονομικών Ετών (Π.Ο.Ε.)</t>
  </si>
  <si>
    <t>Ταμειακό Υπόλοιπο</t>
  </si>
  <si>
    <t>(Τ 100)_Ταμειακό Υπόλοιπο</t>
  </si>
  <si>
    <t>ΣΥΝΟΛΟ ΕΞΟΔΩΝ (Γραμμές 1 - 4)</t>
  </si>
  <si>
    <t xml:space="preserve">Αποθεματικο </t>
  </si>
  <si>
    <t xml:space="preserve">(Α 100)_Αποθεματικό </t>
  </si>
  <si>
    <t>ΣΥΝΟΛΟ ΕΞΟΔΩΝ ΜΕ ΑΠΟΘΕΜΑΤΙΚΟ (Γραμμές 1 - 5)</t>
  </si>
  <si>
    <t>+</t>
  </si>
  <si>
    <t>-</t>
  </si>
  <si>
    <t>Ασφαλιστικές παροχές (από κώδικα ν.π.δ.δ.).</t>
  </si>
  <si>
    <t>0600</t>
  </si>
  <si>
    <t>ΠΛΗΡΩΜΕΣ ΠΟΥ ΑΝΤΙΚΡΙΖΟΝΤΑΙ ΑΠΟ ΠΡΑΓΜΑΤΟΠΟΙΟΥΜΕΝΑ ΕΣΟΔΑ.</t>
  </si>
  <si>
    <t>3000</t>
  </si>
  <si>
    <t>Αποδόσεις εσόδων υπέρ Δημοσίου και τρίτων και λοιπές αποδόσεις</t>
  </si>
  <si>
    <t>6110</t>
  </si>
  <si>
    <t>ΚΙΝΗΣΗ ΚΕΦΑΛΑΙΩΝ (από κώδικα ν.π.δ.δ.).</t>
  </si>
  <si>
    <t>6000</t>
  </si>
  <si>
    <t>ΔΑΠΑΝΕΣ ΠΟΥ ΔΕΝ ΕΝΤΑΣΣΟΝΤΑΙ ΣΕ ΑΛΛΕΣ ΚΑΤΗΓΟΡΙΕΣ .</t>
  </si>
  <si>
    <t>5000</t>
  </si>
  <si>
    <t>Προμήθεια κεφαλαιουχικού εξοπλισμού</t>
  </si>
  <si>
    <t>1700</t>
  </si>
  <si>
    <t>Προμήθειες αγαθών και κεφαλαιουχικού εξοπλισμού</t>
  </si>
  <si>
    <t>1000</t>
  </si>
  <si>
    <t>Πληρωμές για μετακινήσεις</t>
  </si>
  <si>
    <t>0700</t>
  </si>
  <si>
    <t xml:space="preserve"> Φόροι-Τέλη-Έξοδα βεβαίωσης και είσπραξης εσόδων</t>
  </si>
  <si>
    <t>0900</t>
  </si>
  <si>
    <t>Πληρωμές για λοιπές υπηρεσίες</t>
  </si>
  <si>
    <t>0800</t>
  </si>
  <si>
    <t>Πληρωμές μεταβιβαστικές</t>
  </si>
  <si>
    <t>2000</t>
  </si>
  <si>
    <t>Λοιπές δαπάνες</t>
  </si>
  <si>
    <t>ΠΛΗΡΩΜΕΣ ΓΙΑ ΕΠΕΝΔΥΣΕΙΣ (από κώδικα ν.π.δ.δ.).</t>
  </si>
  <si>
    <t>9000</t>
  </si>
  <si>
    <t>ΑΠΑΛΛΟΤΡΙΩΣΕΙΣ,ΑΓΟΡΕΣ,ΑΝΕΓΕΡΣΕΙΣ κ.λ.π.</t>
  </si>
  <si>
    <t>7000</t>
  </si>
  <si>
    <t>Πρόσθετες και παρεπόμενες παροχές</t>
  </si>
  <si>
    <t>0500</t>
  </si>
  <si>
    <t>Αμοιβές υπαλλήλων με σχέση εργασίας Ι.Δ. ορισμένου χρόνου και ειδικών κατηγοριών</t>
  </si>
  <si>
    <t>0300</t>
  </si>
  <si>
    <t>Αμοιβές πολιτικών υπαλλήλων (τακτικοί και Ι.Δ.Α.Χ.)</t>
  </si>
  <si>
    <t>0200</t>
  </si>
  <si>
    <t>ΕΞΟΔΑ (1+2+3+4+5+6+7)</t>
  </si>
  <si>
    <t>B</t>
  </si>
  <si>
    <t>9700</t>
  </si>
  <si>
    <t>Έσοδα από δάνεια</t>
  </si>
  <si>
    <t>8700</t>
  </si>
  <si>
    <t>ΕΣΟΔΑ ΑΠΟ ΔΑΝΕΙΑ.</t>
  </si>
  <si>
    <t>Έσοδα υπέρ Δημοσίου και Τρίτων</t>
  </si>
  <si>
    <t>5200</t>
  </si>
  <si>
    <t>ΑΣΦΑΛΙΣΤΙΚΕΣ ΕΙΣΦΟΡΕΣ.</t>
  </si>
  <si>
    <t>Επιχορηγήσεις από τον Τακτικό Κρατικό Προϋπολογισμό.</t>
  </si>
  <si>
    <t>8110</t>
  </si>
  <si>
    <t>ΕΣΟΔΑ ΠΑΡΕΛΘΟΝΤΩΝ ΕΤΩΝ.</t>
  </si>
  <si>
    <t>8000</t>
  </si>
  <si>
    <t>Επιχορηγήσεις από τον Τακτικό Προϋπολογισμό για επενδύσεις.</t>
  </si>
  <si>
    <t>9100+9200</t>
  </si>
  <si>
    <t>ΕΣΟΔΑ ΑΠΟ ΕΠΙΧΟΡΗΓΗΣΕΙΣ κ.λπ. ΓΙΑ ΕΠΕΝΔΥΣΕΙΣ.</t>
  </si>
  <si>
    <t>ΕΚΤΑΚΤΑ ΕΣΟΔΑ.</t>
  </si>
  <si>
    <t>ΠΡΟΣΑΥΞΗΣΕΙΣ, ΠΡΟΣΤΙΜΑ, ΧΡΗΜΑΤΙΚΕΣ ΠΟΙΝΕΣ ΚΑΙ ΠΑΡΑΒΟΛΑ.</t>
  </si>
  <si>
    <t>4000</t>
  </si>
  <si>
    <t>0100</t>
  </si>
  <si>
    <t>ΕΣΟΔΑ ΑΠΟ ΤΗΝ ΕΠΙΧΕΙΡΗΜΑΤΙΚΗ ΔΡΑΣΤΗΡΙΟΤΗΤΑ ΤΟΥ Ν.Π.Δ.Δ.</t>
  </si>
  <si>
    <t>Έσοδα από Κεντρικούς Αυτοτελείς Πόρους (από κώδικα νπδδ)</t>
  </si>
  <si>
    <t>1250</t>
  </si>
  <si>
    <t>ΦΟΡΟΙ – ΤΕΛΗ ΚΑΙ ΔΙΚΑΙΩΜΑΤΑ ΥΠΕΡ Ν.Π.Δ.Δ.</t>
  </si>
  <si>
    <t>Επιχορηγήσεις από Τακτικό Προϋπολογισμό</t>
  </si>
  <si>
    <t>ΕΣΟΔΑ (1+2+3+4+5+6+7)</t>
  </si>
  <si>
    <t>A</t>
  </si>
  <si>
    <t>Πίνακας Β. Για ΟΤΑ Β' βαθμού</t>
  </si>
  <si>
    <t>ΕΝΟΠΟΙΗΜΕΝΟΣ ΠΡΟΫΠΟΛΟΓΙΣΜΟΣ ΤΟΠΙΚΗΣ ΑΥΤΟΔΙΟΙΚΗΣΗΣ</t>
  </si>
  <si>
    <t>Επιχορηγήσεις προερχόμενες από το εξωτερικό</t>
  </si>
  <si>
    <t>6620</t>
  </si>
  <si>
    <t>6300</t>
  </si>
  <si>
    <t>Εσοδα υπέρ Δημοσίου και Τρίτων</t>
  </si>
  <si>
    <t>Ασφαλιστικές εισφορές</t>
  </si>
  <si>
    <t>Επιχορηγήσεις και Εισφορές από Ν.Π.Δ.Δ., Ν.Π.Ι.Δ., Οργανισμούς, Ιδρύματα και Ειδικούς Λογαριασμούς Εσωτερικού</t>
  </si>
  <si>
    <t>Λοιπά έσοδα</t>
  </si>
  <si>
    <t>8620</t>
  </si>
  <si>
    <t>8300</t>
  </si>
  <si>
    <t>Έσοδα από δάνεια που χορηγήθηκαν για επενδύσεις</t>
  </si>
  <si>
    <t>Δαπάνες για επενδύσεις</t>
  </si>
  <si>
    <t>ΠΕΡΙΦΕΡΕΙΑ ΑΝ. ΜΑΚΕΔΟΝΙΑΣ ΚΑΙ ΘΡΑΚΗΣ</t>
  </si>
  <si>
    <t>ΠΕΡΙΦΕΡΕΙΑ ΑΤΤΙΚΗΣ</t>
  </si>
  <si>
    <t>ΠΕΡΙΦΕΡΕΙΑ ΒΟΡΕΙΟΥ ΑΙΓΑΙΟΥ</t>
  </si>
  <si>
    <t>ΠΕΡΙΦΕΡΕΙΑ ΔΥΤΙΚΗΣ ΕΛΛΑΔΑΣ</t>
  </si>
  <si>
    <t>ΠΕΡΙΦΕΡΕΙΑ ΔΥΤΙΚΗΣ ΜΑΚΕΔΟΝΙΑΣ</t>
  </si>
  <si>
    <t>ΠΕΡΙΦΕΡΕΙΑ ΗΠΕΙΡΟΥ</t>
  </si>
  <si>
    <t>ΠΕΡΙΦΕΡΕΙΑ ΘΕΣΣΑΛΙΑΣ</t>
  </si>
  <si>
    <t>ΠΕΡΙΦΕΡΕΙΑ ΙΟΝΙΩΝ ΝΗΣΩΝ</t>
  </si>
  <si>
    <t>ΠΕΡΙΦΕΡΕΙΑ ΚΕΝΤΡΙΚΗΣ ΜΑΚΕΔΟΝΙΑΣ</t>
  </si>
  <si>
    <t>ΠΕΡΙΦΕΡΕΙΑ ΚΡΗΤΗΣ</t>
  </si>
  <si>
    <t>ΠΕΡΙΦΕΡΕΙΑ ΝΟΤΙΟΥ ΑΙΓΑΙΟΥ</t>
  </si>
  <si>
    <t>ΠΕΡΙΦΕΡΕΙΑ ΠΕΛΟΠΟΝΝΗΣΟΥ</t>
  </si>
  <si>
    <t>ΠΕΡΙΦΕΡΕΙΑ ΣΤΕΡΕΑΣ ΕΛΛΑΔΑΣ</t>
  </si>
  <si>
    <t>Mapping_ΟΠΔ</t>
  </si>
  <si>
    <t xml:space="preserve">ΠΙΝΑΚΑΣ ΣΤΟΧΟΘΕΣΙΑΣ ΟΙΚΟΝΟΜΙΚΩΝ ΑΠΟΤΕΛΕΣΜΑΤΩΝ ΠΕΡΙΦΕΡΕΙΩΝ                                                                   </t>
  </si>
  <si>
    <t>Υπόδειγμα: Σ.2-ΠΕΡΙΦΕΡΕΙΕΣ_ΝΠΔΔ</t>
  </si>
  <si>
    <t>Επιχορηγήσεις από ΠΔΕ,  από Προγράμματα της Ε.Ε. και λοιπές πηγές χρηματοδότησης</t>
  </si>
  <si>
    <t>(+) (9000) _ΕΣΟΔΑ ΑΠΟ ΕΠΙΧΟΡΗΓΗΣΕΙΣ κ.λπ. ΓΙΑ ΕΠΕΝΔΥΣΕΙΣ.</t>
  </si>
  <si>
    <t>Επιχορηγήσεις από ΠΔΕ, Ε.Ε και λοιπές πηγές.</t>
  </si>
  <si>
    <r>
      <t xml:space="preserve">Τιμή = 0 </t>
    </r>
    <r>
      <rPr>
        <b/>
        <sz val="7.65"/>
        <color indexed="8"/>
        <rFont val="Calibri"/>
        <family val="2"/>
        <charset val="161"/>
      </rPr>
      <t>=&gt; Ταύτιση Στοχοθεσίας και Π/Υ</t>
    </r>
  </si>
  <si>
    <t>Ίδια Έσοδα</t>
  </si>
  <si>
    <t xml:space="preserve"> Ίδια έσοδα από βεβαιώσεις Προηγούμενων Οικονομικών Ετών (Π.Ο.Ε.)</t>
  </si>
  <si>
    <r>
      <t>ΟΙΚΟΝΟΜΙΚΟ ΕΤΟΣ :</t>
    </r>
    <r>
      <rPr>
        <b/>
        <sz val="18"/>
        <color theme="4" tint="-0.499984740745262"/>
        <rFont val="Calibri"/>
        <family val="2"/>
        <charset val="161"/>
        <scheme val="minor"/>
      </rPr>
      <t xml:space="preserve">  </t>
    </r>
    <r>
      <rPr>
        <b/>
        <sz val="22"/>
        <color theme="4" tint="-0.499984740745262"/>
        <rFont val="Calibri"/>
        <family val="2"/>
        <charset val="161"/>
        <scheme val="minor"/>
      </rPr>
      <t>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</si>
</sst>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8"/>
      <color indexed="8"/>
      <name val="Calibri"/>
      <family val="2"/>
      <charset val="161"/>
    </font>
    <font>
      <b/>
      <sz val="10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name val="Calibri"/>
      <family val="2"/>
      <charset val="161"/>
      <scheme val="minor"/>
    </font>
    <font>
      <b/>
      <sz val="12"/>
      <color indexed="8"/>
      <name val="Calibri"/>
      <family val="2"/>
      <charset val="161"/>
    </font>
    <font>
      <b/>
      <sz val="14"/>
      <color theme="1"/>
      <name val="Calibri"/>
      <family val="2"/>
      <charset val="161"/>
    </font>
    <font>
      <sz val="14"/>
      <color theme="1"/>
      <name val="Calibri"/>
      <family val="2"/>
      <charset val="161"/>
    </font>
    <font>
      <sz val="11"/>
      <color theme="1"/>
      <name val="Calibri"/>
      <family val="2"/>
      <charset val="161"/>
    </font>
    <font>
      <b/>
      <sz val="9"/>
      <color indexed="8"/>
      <name val="Calibri"/>
      <family val="2"/>
      <charset val="161"/>
    </font>
    <font>
      <b/>
      <sz val="8"/>
      <color indexed="8"/>
      <name val="Calibri"/>
      <family val="2"/>
      <charset val="161"/>
    </font>
    <font>
      <b/>
      <sz val="7.65"/>
      <color indexed="8"/>
      <name val="Calibri"/>
      <family val="2"/>
      <charset val="161"/>
    </font>
    <font>
      <sz val="9"/>
      <color indexed="8"/>
      <name val="Calibri"/>
      <family val="2"/>
      <charset val="161"/>
    </font>
    <font>
      <sz val="8"/>
      <name val="Calibri"/>
      <family val="2"/>
      <charset val="161"/>
    </font>
    <font>
      <sz val="9"/>
      <color theme="1"/>
      <name val="Calibri"/>
      <family val="2"/>
      <charset val="161"/>
    </font>
    <font>
      <b/>
      <sz val="12"/>
      <name val="Calibri"/>
      <family val="2"/>
      <charset val="161"/>
    </font>
    <font>
      <sz val="12"/>
      <color indexed="8"/>
      <name val="Calibri"/>
      <family val="2"/>
      <charset val="161"/>
    </font>
    <font>
      <b/>
      <i/>
      <u/>
      <sz val="12"/>
      <color indexed="8"/>
      <name val="Calibri"/>
      <family val="2"/>
      <charset val="161"/>
    </font>
    <font>
      <i/>
      <sz val="12"/>
      <name val="Calibri"/>
      <family val="2"/>
      <charset val="161"/>
    </font>
    <font>
      <b/>
      <sz val="11"/>
      <color theme="1"/>
      <name val="Calibri"/>
      <family val="2"/>
      <charset val="161"/>
    </font>
    <font>
      <b/>
      <sz val="9"/>
      <color theme="1"/>
      <name val="Calibri"/>
      <family val="2"/>
      <charset val="161"/>
    </font>
    <font>
      <b/>
      <sz val="12"/>
      <color theme="4" tint="-0.499984740745262"/>
      <name val="Calibri"/>
      <family val="2"/>
      <charset val="161"/>
      <scheme val="minor"/>
    </font>
    <font>
      <b/>
      <sz val="18"/>
      <color theme="4" tint="-0.499984740745262"/>
      <name val="Calibri"/>
      <family val="2"/>
      <charset val="161"/>
      <scheme val="minor"/>
    </font>
    <font>
      <b/>
      <sz val="22"/>
      <color theme="4" tint="-0.499984740745262"/>
      <name val="Calibri"/>
      <family val="2"/>
      <charset val="161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49" fontId="0" fillId="0" borderId="0" xfId="0" applyNumberFormat="1"/>
    <xf numFmtId="0" fontId="0" fillId="0" borderId="0" xfId="0" applyAlignment="1">
      <alignment wrapText="1"/>
    </xf>
    <xf numFmtId="0" fontId="6" fillId="0" borderId="0" xfId="0" applyFont="1" applyAlignment="1">
      <alignment horizontal="center"/>
    </xf>
    <xf numFmtId="49" fontId="7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4" fillId="0" borderId="0" xfId="0" applyFont="1" applyAlignment="1" applyProtection="1">
      <alignment vertical="center" wrapText="1"/>
      <protection locked="0"/>
    </xf>
    <xf numFmtId="0" fontId="14" fillId="0" borderId="0" xfId="0" applyFont="1"/>
    <xf numFmtId="0" fontId="15" fillId="3" borderId="11" xfId="0" applyFont="1" applyFill="1" applyBorder="1" applyAlignment="1">
      <alignment horizontal="right" vertical="center"/>
    </xf>
    <xf numFmtId="0" fontId="15" fillId="3" borderId="1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3" fontId="15" fillId="0" borderId="1" xfId="0" applyNumberFormat="1" applyFont="1" applyBorder="1" applyAlignment="1" applyProtection="1">
      <alignment horizontal="center" vertical="center" wrapText="1"/>
      <protection locked="0"/>
    </xf>
    <xf numFmtId="3" fontId="18" fillId="0" borderId="1" xfId="0" applyNumberFormat="1" applyFont="1" applyBorder="1" applyAlignment="1" applyProtection="1">
      <alignment horizontal="center" vertical="center" wrapText="1"/>
      <protection locked="0"/>
    </xf>
    <xf numFmtId="3" fontId="18" fillId="5" borderId="1" xfId="0" applyNumberFormat="1" applyFont="1" applyFill="1" applyBorder="1" applyAlignment="1">
      <alignment horizontal="center" vertical="center" wrapText="1"/>
    </xf>
    <xf numFmtId="3" fontId="20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18" fillId="0" borderId="17" xfId="0" quotePrefix="1" applyFont="1" applyBorder="1" applyAlignment="1">
      <alignment horizontal="left" vertical="center" wrapText="1"/>
    </xf>
    <xf numFmtId="0" fontId="19" fillId="0" borderId="17" xfId="0" applyFont="1" applyBorder="1" applyAlignment="1">
      <alignment vertical="center" wrapText="1"/>
    </xf>
    <xf numFmtId="3" fontId="15" fillId="0" borderId="14" xfId="0" applyNumberFormat="1" applyFont="1" applyBorder="1" applyAlignment="1" applyProtection="1">
      <alignment horizontal="center" vertical="center" wrapText="1"/>
      <protection locked="0"/>
    </xf>
    <xf numFmtId="0" fontId="11" fillId="3" borderId="16" xfId="0" applyFont="1" applyFill="1" applyBorder="1" applyAlignment="1">
      <alignment horizontal="center" vertical="center" wrapText="1"/>
    </xf>
    <xf numFmtId="3" fontId="15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18" fillId="3" borderId="9" xfId="0" applyNumberFormat="1" applyFont="1" applyFill="1" applyBorder="1" applyAlignment="1" applyProtection="1">
      <alignment horizontal="center" vertical="center" wrapText="1"/>
      <protection locked="0"/>
    </xf>
    <xf numFmtId="3" fontId="18" fillId="5" borderId="16" xfId="0" applyNumberFormat="1" applyFont="1" applyFill="1" applyBorder="1" applyAlignment="1">
      <alignment horizontal="center" vertical="center" wrapText="1"/>
    </xf>
    <xf numFmtId="3" fontId="18" fillId="3" borderId="10" xfId="0" applyNumberFormat="1" applyFont="1" applyFill="1" applyBorder="1" applyAlignment="1" applyProtection="1">
      <alignment horizontal="center" vertical="center" wrapText="1"/>
      <protection locked="0"/>
    </xf>
    <xf numFmtId="3" fontId="20" fillId="3" borderId="10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left" vertical="center" wrapText="1"/>
    </xf>
    <xf numFmtId="3" fontId="15" fillId="0" borderId="6" xfId="0" applyNumberFormat="1" applyFont="1" applyBorder="1" applyAlignment="1" applyProtection="1">
      <alignment horizontal="center" vertical="center" wrapText="1"/>
      <protection locked="0"/>
    </xf>
    <xf numFmtId="3" fontId="18" fillId="4" borderId="4" xfId="0" applyNumberFormat="1" applyFont="1" applyFill="1" applyBorder="1" applyAlignment="1" applyProtection="1">
      <alignment vertical="center" wrapText="1"/>
      <protection locked="0"/>
    </xf>
    <xf numFmtId="3" fontId="18" fillId="4" borderId="3" xfId="0" applyNumberFormat="1" applyFont="1" applyFill="1" applyBorder="1" applyAlignment="1" applyProtection="1">
      <alignment vertical="center" wrapText="1"/>
      <protection locked="0"/>
    </xf>
    <xf numFmtId="0" fontId="14" fillId="0" borderId="1" xfId="0" applyFont="1" applyBorder="1" applyAlignment="1">
      <alignment vertical="center" wrapText="1"/>
    </xf>
    <xf numFmtId="3" fontId="15" fillId="0" borderId="7" xfId="0" applyNumberFormat="1" applyFont="1" applyBorder="1" applyAlignment="1" applyProtection="1">
      <alignment horizontal="center" vertical="center" wrapText="1"/>
      <protection locked="0"/>
    </xf>
    <xf numFmtId="3" fontId="15" fillId="3" borderId="1" xfId="0" applyNumberFormat="1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2" fillId="10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3" fontId="20" fillId="3" borderId="2" xfId="0" applyNumberFormat="1" applyFont="1" applyFill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/>
      <protection locked="0"/>
    </xf>
    <xf numFmtId="3" fontId="18" fillId="0" borderId="1" xfId="0" applyNumberFormat="1" applyFont="1" applyBorder="1" applyAlignment="1" applyProtection="1">
      <alignment horizontal="center" vertical="center"/>
      <protection locked="0"/>
    </xf>
    <xf numFmtId="0" fontId="11" fillId="3" borderId="16" xfId="0" applyFont="1" applyFill="1" applyBorder="1" applyAlignment="1">
      <alignment horizontal="center" vertical="center"/>
    </xf>
    <xf numFmtId="3" fontId="18" fillId="3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3" fontId="15" fillId="0" borderId="8" xfId="0" applyNumberFormat="1" applyFont="1" applyBorder="1" applyAlignment="1" applyProtection="1">
      <alignment horizontal="center" vertical="center" wrapText="1"/>
      <protection locked="0"/>
    </xf>
    <xf numFmtId="3" fontId="18" fillId="4" borderId="12" xfId="0" applyNumberFormat="1" applyFont="1" applyFill="1" applyBorder="1" applyAlignment="1" applyProtection="1">
      <alignment vertical="center" wrapText="1"/>
      <protection locked="0"/>
    </xf>
    <xf numFmtId="3" fontId="18" fillId="4" borderId="5" xfId="0" applyNumberFormat="1" applyFont="1" applyFill="1" applyBorder="1" applyAlignment="1" applyProtection="1">
      <alignment vertical="center" wrapText="1"/>
      <protection locked="0"/>
    </xf>
    <xf numFmtId="0" fontId="14" fillId="0" borderId="1" xfId="0" applyFont="1" applyBorder="1"/>
    <xf numFmtId="0" fontId="11" fillId="3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5" fillId="0" borderId="9" xfId="0" applyFont="1" applyBorder="1" applyAlignment="1">
      <alignment vertical="center"/>
    </xf>
    <xf numFmtId="0" fontId="18" fillId="0" borderId="11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/>
    </xf>
    <xf numFmtId="3" fontId="15" fillId="0" borderId="1" xfId="1" applyNumberFormat="1" applyFont="1" applyBorder="1" applyAlignment="1" applyProtection="1">
      <alignment horizontal="center" vertical="center" wrapText="1"/>
      <protection locked="0"/>
    </xf>
    <xf numFmtId="3" fontId="15" fillId="4" borderId="5" xfId="0" applyNumberFormat="1" applyFont="1" applyFill="1" applyBorder="1" applyAlignment="1" applyProtection="1">
      <alignment vertical="center" wrapText="1"/>
      <protection locked="0"/>
    </xf>
    <xf numFmtId="3" fontId="18" fillId="0" borderId="1" xfId="1" applyNumberFormat="1" applyFont="1" applyBorder="1" applyAlignment="1" applyProtection="1">
      <alignment horizontal="center" vertical="center"/>
      <protection locked="0"/>
    </xf>
    <xf numFmtId="3" fontId="1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3" fontId="15" fillId="4" borderId="3" xfId="0" applyNumberFormat="1" applyFont="1" applyFill="1" applyBorder="1" applyAlignment="1" applyProtection="1">
      <alignment vertical="center" wrapText="1"/>
      <protection locked="0"/>
    </xf>
    <xf numFmtId="3" fontId="18" fillId="3" borderId="18" xfId="0" applyNumberFormat="1" applyFont="1" applyFill="1" applyBorder="1" applyAlignment="1">
      <alignment horizontal="center" vertical="center" wrapText="1"/>
    </xf>
    <xf numFmtId="3" fontId="18" fillId="5" borderId="18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11" fillId="7" borderId="1" xfId="0" applyFont="1" applyFill="1" applyBorder="1" applyAlignment="1">
      <alignment horizontal="center" vertical="center"/>
    </xf>
    <xf numFmtId="3" fontId="20" fillId="7" borderId="17" xfId="0" applyNumberFormat="1" applyFont="1" applyFill="1" applyBorder="1" applyAlignment="1">
      <alignment horizontal="center" vertical="center"/>
    </xf>
    <xf numFmtId="3" fontId="20" fillId="5" borderId="18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4" fontId="15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20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1" fontId="14" fillId="0" borderId="0" xfId="0" applyNumberFormat="1" applyFont="1" applyAlignment="1">
      <alignment vertical="center" wrapText="1"/>
    </xf>
    <xf numFmtId="0" fontId="18" fillId="0" borderId="0" xfId="0" applyFont="1" applyAlignment="1">
      <alignment wrapText="1"/>
    </xf>
    <xf numFmtId="0" fontId="14" fillId="0" borderId="0" xfId="0" applyFont="1" applyAlignment="1">
      <alignment vertical="center"/>
    </xf>
    <xf numFmtId="0" fontId="9" fillId="0" borderId="0" xfId="0" applyFont="1"/>
    <xf numFmtId="0" fontId="8" fillId="0" borderId="0" xfId="0" applyFont="1"/>
    <xf numFmtId="49" fontId="4" fillId="0" borderId="0" xfId="0" applyNumberFormat="1" applyFont="1"/>
    <xf numFmtId="0" fontId="4" fillId="0" borderId="0" xfId="0" applyFont="1" applyAlignment="1">
      <alignment wrapText="1"/>
    </xf>
    <xf numFmtId="49" fontId="4" fillId="8" borderId="0" xfId="0" applyNumberFormat="1" applyFont="1" applyFill="1"/>
    <xf numFmtId="0" fontId="6" fillId="8" borderId="0" xfId="0" applyFont="1" applyFill="1" applyAlignment="1">
      <alignment horizontal="center"/>
    </xf>
    <xf numFmtId="0" fontId="4" fillId="8" borderId="0" xfId="0" applyFont="1" applyFill="1" applyAlignment="1">
      <alignment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wrapText="1"/>
    </xf>
    <xf numFmtId="49" fontId="0" fillId="8" borderId="0" xfId="0" applyNumberFormat="1" applyFill="1" applyAlignment="1">
      <alignment vertical="center" wrapText="1"/>
    </xf>
    <xf numFmtId="0" fontId="0" fillId="8" borderId="0" xfId="0" applyFill="1" applyAlignment="1">
      <alignment horizontal="center" vertical="center"/>
    </xf>
    <xf numFmtId="0" fontId="0" fillId="8" borderId="0" xfId="0" applyFill="1" applyAlignment="1">
      <alignment vertical="center" wrapText="1"/>
    </xf>
    <xf numFmtId="0" fontId="6" fillId="8" borderId="0" xfId="0" applyFont="1" applyFill="1" applyAlignment="1">
      <alignment horizontal="center" vertical="center"/>
    </xf>
    <xf numFmtId="49" fontId="0" fillId="8" borderId="0" xfId="0" applyNumberFormat="1" applyFill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0" fillId="9" borderId="0" xfId="0" applyFill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49" fontId="9" fillId="11" borderId="0" xfId="0" applyNumberFormat="1" applyFont="1" applyFill="1" applyAlignment="1">
      <alignment vertical="center" wrapText="1"/>
    </xf>
    <xf numFmtId="0" fontId="9" fillId="11" borderId="0" xfId="0" applyFont="1" applyFill="1" applyAlignment="1">
      <alignment horizontal="center" vertical="center"/>
    </xf>
    <xf numFmtId="0" fontId="9" fillId="11" borderId="0" xfId="0" applyFont="1" applyFill="1" applyAlignment="1">
      <alignment vertical="center" wrapText="1"/>
    </xf>
    <xf numFmtId="0" fontId="6" fillId="0" borderId="0" xfId="0" applyFont="1" applyAlignment="1">
      <alignment horizontal="left" vertical="center"/>
    </xf>
    <xf numFmtId="49" fontId="0" fillId="8" borderId="0" xfId="0" applyNumberFormat="1" applyFill="1" applyAlignment="1">
      <alignment wrapText="1"/>
    </xf>
    <xf numFmtId="0" fontId="0" fillId="8" borderId="0" xfId="0" applyFill="1" applyAlignment="1">
      <alignment horizontal="center"/>
    </xf>
    <xf numFmtId="0" fontId="0" fillId="8" borderId="0" xfId="0" applyFill="1" applyAlignment="1">
      <alignment wrapText="1"/>
    </xf>
    <xf numFmtId="49" fontId="0" fillId="7" borderId="0" xfId="0" applyNumberFormat="1" applyFill="1" applyAlignment="1">
      <alignment vertical="center" wrapText="1"/>
    </xf>
    <xf numFmtId="0" fontId="0" fillId="7" borderId="0" xfId="0" applyFill="1" applyAlignment="1">
      <alignment horizontal="center" vertical="center"/>
    </xf>
    <xf numFmtId="49" fontId="0" fillId="7" borderId="0" xfId="0" applyNumberFormat="1" applyFill="1" applyAlignment="1">
      <alignment wrapText="1"/>
    </xf>
    <xf numFmtId="0" fontId="0" fillId="7" borderId="0" xfId="0" applyFill="1" applyAlignment="1">
      <alignment horizontal="center"/>
    </xf>
    <xf numFmtId="0" fontId="0" fillId="8" borderId="0" xfId="0" quotePrefix="1" applyFill="1" applyAlignment="1">
      <alignment vertical="center" wrapText="1"/>
    </xf>
    <xf numFmtId="49" fontId="0" fillId="0" borderId="0" xfId="0" applyNumberFormat="1" applyAlignment="1">
      <alignment wrapText="1"/>
    </xf>
    <xf numFmtId="49" fontId="5" fillId="0" borderId="0" xfId="0" applyNumberFormat="1" applyFont="1" applyAlignment="1">
      <alignment wrapText="1"/>
    </xf>
    <xf numFmtId="49" fontId="6" fillId="8" borderId="0" xfId="0" applyNumberFormat="1" applyFont="1" applyFill="1"/>
    <xf numFmtId="0" fontId="6" fillId="8" borderId="0" xfId="0" applyFont="1" applyFill="1"/>
    <xf numFmtId="49" fontId="7" fillId="6" borderId="0" xfId="0" applyNumberFormat="1" applyFont="1" applyFill="1"/>
    <xf numFmtId="0" fontId="6" fillId="6" borderId="0" xfId="0" applyFont="1" applyFill="1" applyAlignment="1">
      <alignment horizontal="center"/>
    </xf>
    <xf numFmtId="0" fontId="7" fillId="6" borderId="0" xfId="0" applyFont="1" applyFill="1" applyAlignment="1">
      <alignment wrapText="1"/>
    </xf>
    <xf numFmtId="49" fontId="0" fillId="6" borderId="0" xfId="0" applyNumberFormat="1" applyFill="1" applyAlignment="1">
      <alignment wrapText="1"/>
    </xf>
    <xf numFmtId="0" fontId="0" fillId="6" borderId="0" xfId="0" applyFill="1" applyAlignment="1">
      <alignment horizontal="center"/>
    </xf>
    <xf numFmtId="0" fontId="0" fillId="6" borderId="0" xfId="0" applyFill="1" applyAlignment="1">
      <alignment wrapText="1"/>
    </xf>
    <xf numFmtId="49" fontId="0" fillId="6" borderId="0" xfId="0" applyNumberFormat="1" applyFill="1" applyAlignment="1">
      <alignment vertical="center" wrapText="1"/>
    </xf>
    <xf numFmtId="49" fontId="10" fillId="7" borderId="0" xfId="0" applyNumberFormat="1" applyFont="1" applyFill="1" applyAlignment="1">
      <alignment vertical="center" wrapText="1"/>
    </xf>
    <xf numFmtId="0" fontId="10" fillId="7" borderId="0" xfId="0" applyFont="1" applyFill="1" applyAlignment="1">
      <alignment horizontal="center"/>
    </xf>
    <xf numFmtId="49" fontId="6" fillId="0" borderId="0" xfId="0" applyNumberFormat="1" applyFont="1"/>
    <xf numFmtId="0" fontId="0" fillId="0" borderId="0" xfId="0" applyAlignment="1">
      <alignment horizontal="left" wrapText="1" indent="3"/>
    </xf>
    <xf numFmtId="0" fontId="5" fillId="0" borderId="0" xfId="0" applyFont="1" applyAlignment="1">
      <alignment vertical="center"/>
    </xf>
    <xf numFmtId="0" fontId="6" fillId="6" borderId="0" xfId="0" applyFont="1" applyFill="1" applyAlignment="1">
      <alignment horizontal="center" vertical="center"/>
    </xf>
    <xf numFmtId="0" fontId="0" fillId="6" borderId="0" xfId="0" applyFill="1" applyAlignment="1">
      <alignment vertical="center" wrapText="1"/>
    </xf>
    <xf numFmtId="0" fontId="0" fillId="6" borderId="0" xfId="0" applyFill="1" applyAlignment="1">
      <alignment horizontal="center" vertical="center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0" fontId="11" fillId="3" borderId="16" xfId="0" applyFont="1" applyFill="1" applyBorder="1" applyAlignment="1">
      <alignment horizontal="left" vertical="center"/>
    </xf>
    <xf numFmtId="0" fontId="11" fillId="3" borderId="13" xfId="0" applyFont="1" applyFill="1" applyBorder="1" applyAlignment="1">
      <alignment horizontal="left" vertical="center"/>
    </xf>
    <xf numFmtId="0" fontId="11" fillId="3" borderId="16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49" fontId="11" fillId="3" borderId="16" xfId="0" applyNumberFormat="1" applyFont="1" applyFill="1" applyBorder="1" applyAlignment="1">
      <alignment horizontal="left" vertical="center" wrapText="1"/>
    </xf>
    <xf numFmtId="49" fontId="11" fillId="3" borderId="13" xfId="0" applyNumberFormat="1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17" xfId="0" applyFont="1" applyFill="1" applyBorder="1" applyAlignment="1">
      <alignment horizontal="left" vertical="center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21" fillId="3" borderId="17" xfId="1" applyFont="1" applyFill="1" applyBorder="1" applyAlignment="1">
      <alignment horizontal="left" vertical="center" wrapText="1"/>
    </xf>
    <xf numFmtId="0" fontId="21" fillId="3" borderId="18" xfId="1" applyFont="1" applyFill="1" applyBorder="1" applyAlignment="1">
      <alignment horizontal="left" vertical="center" wrapText="1"/>
    </xf>
    <xf numFmtId="0" fontId="21" fillId="3" borderId="17" xfId="1" applyFont="1" applyFill="1" applyBorder="1" applyAlignment="1">
      <alignment horizontal="left" vertical="center"/>
    </xf>
    <xf numFmtId="0" fontId="21" fillId="3" borderId="2" xfId="1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0" fontId="27" fillId="3" borderId="17" xfId="0" applyFont="1" applyFill="1" applyBorder="1" applyAlignment="1">
      <alignment horizontal="left" vertical="center" indent="5"/>
    </xf>
    <xf numFmtId="0" fontId="27" fillId="3" borderId="23" xfId="0" applyFont="1" applyFill="1" applyBorder="1" applyAlignment="1">
      <alignment horizontal="left" vertical="center" indent="5"/>
    </xf>
  </cellXfs>
  <cellStyles count="2">
    <cellStyle name="Βασικό_setting_targets_dimoi" xfId="1" xr:uid="{00000000-0005-0000-0000-000000000000}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4"/>
  <sheetViews>
    <sheetView showGridLines="0" tabSelected="1" view="pageBreakPreview" zoomScale="80" zoomScaleNormal="66" zoomScaleSheetLayoutView="80" workbookViewId="0">
      <pane ySplit="3" topLeftCell="A4" activePane="bottomLeft" state="frozen"/>
      <selection pane="bottomLeft" activeCell="A2" sqref="A2:B2"/>
    </sheetView>
  </sheetViews>
  <sheetFormatPr defaultRowHeight="15" x14ac:dyDescent="0.25"/>
  <cols>
    <col min="1" max="1" width="11.28515625" style="97" customWidth="1"/>
    <col min="2" max="2" width="39.5703125" style="10" customWidth="1"/>
    <col min="3" max="3" width="50.140625" style="10" bestFit="1" customWidth="1"/>
    <col min="4" max="4" width="17.7109375" style="10" customWidth="1"/>
    <col min="5" max="20" width="11.7109375" style="10" customWidth="1"/>
    <col min="21" max="21" width="10.7109375" style="10" customWidth="1"/>
    <col min="22" max="22" width="21" style="10" customWidth="1"/>
    <col min="23" max="16384" width="9.140625" style="10"/>
  </cols>
  <sheetData>
    <row r="1" spans="1:22" ht="51" customHeight="1" x14ac:dyDescent="0.25">
      <c r="A1" s="160" t="s">
        <v>151</v>
      </c>
      <c r="B1" s="161"/>
      <c r="C1" s="162"/>
      <c r="D1" s="158" t="s">
        <v>31</v>
      </c>
      <c r="E1" s="159"/>
      <c r="F1" s="148"/>
      <c r="G1" s="148"/>
      <c r="H1" s="148"/>
      <c r="I1" s="148"/>
      <c r="J1" s="148"/>
      <c r="K1" s="148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2" ht="32.25" customHeight="1" x14ac:dyDescent="0.25">
      <c r="A2" s="168" t="s">
        <v>159</v>
      </c>
      <c r="B2" s="169"/>
      <c r="C2" s="11" t="s">
        <v>30</v>
      </c>
      <c r="D2" s="12">
        <v>1</v>
      </c>
      <c r="E2" s="12">
        <v>2</v>
      </c>
      <c r="F2" s="12">
        <v>3</v>
      </c>
      <c r="G2" s="12">
        <v>4</v>
      </c>
      <c r="H2" s="12">
        <v>5</v>
      </c>
      <c r="I2" s="12">
        <v>6</v>
      </c>
      <c r="J2" s="12">
        <v>7</v>
      </c>
      <c r="K2" s="12">
        <v>8</v>
      </c>
      <c r="L2" s="12">
        <v>9</v>
      </c>
      <c r="M2" s="12">
        <v>10</v>
      </c>
      <c r="N2" s="12">
        <v>11</v>
      </c>
      <c r="O2" s="12">
        <v>12</v>
      </c>
      <c r="P2" s="12">
        <v>13</v>
      </c>
      <c r="Q2" s="12">
        <v>14</v>
      </c>
      <c r="R2" s="12">
        <v>15</v>
      </c>
      <c r="S2" s="12">
        <v>16</v>
      </c>
      <c r="T2" s="12">
        <v>17</v>
      </c>
      <c r="U2" s="12">
        <v>18</v>
      </c>
      <c r="V2" s="12">
        <v>19</v>
      </c>
    </row>
    <row r="3" spans="1:22" ht="65.25" customHeight="1" x14ac:dyDescent="0.25">
      <c r="A3" s="13" t="s">
        <v>0</v>
      </c>
      <c r="B3" s="14" t="s">
        <v>5</v>
      </c>
      <c r="C3" s="15" t="s">
        <v>4</v>
      </c>
      <c r="D3" s="16" t="s">
        <v>48</v>
      </c>
      <c r="E3" s="7" t="s">
        <v>7</v>
      </c>
      <c r="F3" s="7" t="s">
        <v>8</v>
      </c>
      <c r="G3" s="7" t="s">
        <v>9</v>
      </c>
      <c r="H3" s="17" t="s">
        <v>32</v>
      </c>
      <c r="I3" s="7" t="s">
        <v>10</v>
      </c>
      <c r="J3" s="7" t="s">
        <v>11</v>
      </c>
      <c r="K3" s="7" t="s">
        <v>12</v>
      </c>
      <c r="L3" s="17" t="s">
        <v>27</v>
      </c>
      <c r="M3" s="7" t="s">
        <v>13</v>
      </c>
      <c r="N3" s="7" t="s">
        <v>14</v>
      </c>
      <c r="O3" s="7" t="s">
        <v>15</v>
      </c>
      <c r="P3" s="17" t="s">
        <v>28</v>
      </c>
      <c r="Q3" s="7" t="s">
        <v>16</v>
      </c>
      <c r="R3" s="7" t="s">
        <v>17</v>
      </c>
      <c r="S3" s="7" t="s">
        <v>18</v>
      </c>
      <c r="T3" s="18" t="s">
        <v>29</v>
      </c>
      <c r="U3" s="19" t="s">
        <v>156</v>
      </c>
      <c r="V3" s="20" t="s">
        <v>52</v>
      </c>
    </row>
    <row r="4" spans="1:22" s="29" customFormat="1" ht="67.5" x14ac:dyDescent="0.25">
      <c r="A4" s="21" t="s">
        <v>19</v>
      </c>
      <c r="B4" s="22" t="s">
        <v>53</v>
      </c>
      <c r="C4" s="23" t="str">
        <f>+mapping!D14</f>
        <v>(0100)_Επιχορηγήσεις από τον Τακτικό Κρατικό Προϋπολογισμό.(+) (1250) _Έσοδα από Κεντρικούς Αυτοτελείς Πόρους (από κώδικα νπδδ)(+) (6110) _Επιχορηγήσεις από τον Τακτικό Κρατικό Προϋπολογισμό.(+) (8110) _Επιχορηγήσεις από τον Τακτικό Κρατικό Προϋπολογισμό.(+) (9100+9200) _Επιχορηγήσεις από τον Τακτικό Προϋπολογισμό για επενδύσεις.</v>
      </c>
      <c r="D4" s="24"/>
      <c r="E4" s="25"/>
      <c r="F4" s="25"/>
      <c r="G4" s="25"/>
      <c r="H4" s="26">
        <f t="shared" ref="H4:H9" si="0">E4+F4+G4</f>
        <v>0</v>
      </c>
      <c r="I4" s="25"/>
      <c r="J4" s="25"/>
      <c r="K4" s="25"/>
      <c r="L4" s="26">
        <f t="shared" ref="L4:L9" si="1">H4+I4+J4+K4</f>
        <v>0</v>
      </c>
      <c r="M4" s="25"/>
      <c r="N4" s="25"/>
      <c r="O4" s="25"/>
      <c r="P4" s="26">
        <f t="shared" ref="P4:P9" si="2">L4+M4+N4+O4</f>
        <v>0</v>
      </c>
      <c r="Q4" s="25"/>
      <c r="R4" s="25"/>
      <c r="S4" s="25"/>
      <c r="T4" s="26">
        <f t="shared" ref="T4:T9" si="3">P4+Q4+R4+S4</f>
        <v>0</v>
      </c>
      <c r="U4" s="27">
        <f t="shared" ref="U4:U9" si="4">D4-T4</f>
        <v>0</v>
      </c>
      <c r="V4" s="28"/>
    </row>
    <row r="5" spans="1:22" s="29" customFormat="1" ht="56.25" x14ac:dyDescent="0.25">
      <c r="A5" s="21" t="s">
        <v>20</v>
      </c>
      <c r="B5" s="30" t="s">
        <v>155</v>
      </c>
      <c r="C5" s="31" t="str">
        <f>+mapping!D22</f>
        <v>(+) (9000) _ΕΣΟΔΑ ΑΠΟ ΕΠΙΧΟΡΗΓΗΣΕΙΣ κ.λπ. ΓΙΑ ΕΠΕΝΔΥΣΕΙΣ.(-) (9100+9200) _Επιχορηγήσεις από τον Τακτικό Προϋπολογισμό για επενδύσεις.(+) (0300) _Επιχορηγήσεις προερχόμενες από το εξωτερικό(+) (6130) _Επιχορηγήσεις προερχόμενες από το εξωτερικό(+) (8130) _Επιχορηγήσεις προερχόμενες από το εξωτερικό</v>
      </c>
      <c r="D5" s="24"/>
      <c r="E5" s="25"/>
      <c r="F5" s="25"/>
      <c r="G5" s="25"/>
      <c r="H5" s="26">
        <f t="shared" si="0"/>
        <v>0</v>
      </c>
      <c r="I5" s="25"/>
      <c r="J5" s="25"/>
      <c r="K5" s="25"/>
      <c r="L5" s="26">
        <f t="shared" si="1"/>
        <v>0</v>
      </c>
      <c r="M5" s="25"/>
      <c r="N5" s="25"/>
      <c r="O5" s="25"/>
      <c r="P5" s="26">
        <f t="shared" si="2"/>
        <v>0</v>
      </c>
      <c r="Q5" s="25"/>
      <c r="R5" s="25"/>
      <c r="S5" s="25"/>
      <c r="T5" s="26">
        <f t="shared" si="3"/>
        <v>0</v>
      </c>
      <c r="U5" s="27">
        <f t="shared" si="4"/>
        <v>0</v>
      </c>
      <c r="V5" s="28"/>
    </row>
    <row r="6" spans="1:22" s="29" customFormat="1" ht="112.5" x14ac:dyDescent="0.25">
      <c r="A6" s="21" t="s">
        <v>21</v>
      </c>
      <c r="B6" s="32" t="s">
        <v>54</v>
      </c>
      <c r="C6" s="33" t="str">
        <f>+mapping!D36</f>
        <v>(0200)_Επιχορηγήσεις και Εισφορές από Ν.Π.Δ.Δ., Ν.Π.Ι.Δ., Οργανισμούς, Ιδρύματα και Ειδικούς Λογαριασμούς Εσωτερικού(+) (1000) _ΦΟΡΟΙ – ΤΕΛΗ ΚΑΙ ΔΙΚΑΙΩΜΑΤΑ ΥΠΕΡ Ν.Π.Δ.Δ.(-) (1250) _Έσοδα από Κεντρικούς Αυτοτελείς Πόρους (από κώδικα νπδδ)(+) (3000) _ΕΣΟΔΑ ΑΠΟ ΤΗΝ ΕΠΙΧΕΙΡΗΜΑΤΙΚΗ ΔΡΑΣΤΗΡΙΟΤΗΤΑ ΤΟΥ Ν.Π.Δ.Δ.(+) (4000) _ΠΡΟΣΑΥΞΗΣΕΙΣ, ΠΡΟΣΤΙΜΑ, ΧΡΗΜΑΤΙΚΕΣ ΠΟΙΝΕΣ ΚΑΙ ΠΑΡΑΒΟΛΑ.(+) (5000) _Λοιπά έσοδα(-) (5200) _Έσοδα υπέρ Δημοσίου και Τρίτων(+) (6000) _ΕΚΤΑΚΤΑ ΕΣΟΔΑ.(-) (6110) _Επιχορηγήσεις από τον Τακτικό Κρατικό Προϋπολογισμό.(-) (6620) _Εσοδα υπέρ Δημοσίου και Τρίτων(-) (6300) _Ασφαλιστικές εισφορές</v>
      </c>
      <c r="D6" s="24"/>
      <c r="E6" s="25"/>
      <c r="F6" s="25"/>
      <c r="G6" s="25"/>
      <c r="H6" s="26">
        <f t="shared" si="0"/>
        <v>0</v>
      </c>
      <c r="I6" s="25"/>
      <c r="J6" s="25"/>
      <c r="K6" s="25"/>
      <c r="L6" s="26">
        <f t="shared" si="1"/>
        <v>0</v>
      </c>
      <c r="M6" s="25"/>
      <c r="N6" s="25"/>
      <c r="O6" s="25"/>
      <c r="P6" s="26">
        <f t="shared" si="2"/>
        <v>0</v>
      </c>
      <c r="Q6" s="25"/>
      <c r="R6" s="25"/>
      <c r="S6" s="25"/>
      <c r="T6" s="26">
        <f t="shared" si="3"/>
        <v>0</v>
      </c>
      <c r="U6" s="27">
        <f t="shared" si="4"/>
        <v>0</v>
      </c>
      <c r="V6" s="28"/>
    </row>
    <row r="7" spans="1:22" s="29" customFormat="1" ht="33.75" x14ac:dyDescent="0.25">
      <c r="A7" s="21" t="s">
        <v>22</v>
      </c>
      <c r="B7" s="22" t="s">
        <v>55</v>
      </c>
      <c r="C7" s="33" t="str">
        <f>+mapping!D44</f>
        <v>(8000)_ΕΣΟΔΑ ΠΑΡΕΛΘΟΝΤΩΝ ΕΤΩΝ.(-) (8110) _Επιχορηγήσεις από τον Τακτικό Κρατικό Προϋπολογισμό.(-) (8700) _Έσοδα από δάνεια(-) (8620) _Εσοδα υπέρ Δημοσίου και Τρίτων(-) (8300) _Ασφαλιστικές εισφορές</v>
      </c>
      <c r="D7" s="24"/>
      <c r="E7" s="25"/>
      <c r="F7" s="25"/>
      <c r="G7" s="25"/>
      <c r="H7" s="26">
        <f t="shared" si="0"/>
        <v>0</v>
      </c>
      <c r="I7" s="25"/>
      <c r="J7" s="25"/>
      <c r="K7" s="25"/>
      <c r="L7" s="26">
        <f t="shared" si="1"/>
        <v>0</v>
      </c>
      <c r="M7" s="25"/>
      <c r="N7" s="25"/>
      <c r="O7" s="25"/>
      <c r="P7" s="26">
        <f t="shared" si="2"/>
        <v>0</v>
      </c>
      <c r="Q7" s="25"/>
      <c r="R7" s="25"/>
      <c r="S7" s="25"/>
      <c r="T7" s="26">
        <f t="shared" si="3"/>
        <v>0</v>
      </c>
      <c r="U7" s="27">
        <f t="shared" si="4"/>
        <v>0</v>
      </c>
      <c r="V7" s="28"/>
    </row>
    <row r="8" spans="1:22" s="29" customFormat="1" ht="67.5" x14ac:dyDescent="0.25">
      <c r="A8" s="21" t="s">
        <v>23</v>
      </c>
      <c r="B8" s="22" t="s">
        <v>26</v>
      </c>
      <c r="C8" s="23" t="str">
        <f>+mapping!D57</f>
        <v>(2000)_ΑΣΦΑΛΙΣΤΙΚΕΣ ΕΙΣΦΟΡΕΣ.(+) (5200) _Έσοδα υπέρ Δημοσίου και Τρίτων(+) (6620) _Εσοδα υπέρ Δημοσίου και Τρίτων(+) (8620) _Εσοδα υπέρ Δημοσίου και Τρίτων(+) (6300) _Ασφαλιστικές εισφορές(+) (8300) _Ασφαλιστικές εισφορές(+) (7000) _ΕΣΟΔΑ ΑΠΟ ΔΑΝΕΙΑ.(+) (8700) _Έσοδα από δάνεια(+) (9700) _Έσοδα από δάνεια που χορηγήθηκαν για επενδύσεις</v>
      </c>
      <c r="D8" s="34"/>
      <c r="E8" s="25"/>
      <c r="F8" s="25"/>
      <c r="G8" s="25"/>
      <c r="H8" s="26">
        <f t="shared" si="0"/>
        <v>0</v>
      </c>
      <c r="I8" s="25"/>
      <c r="J8" s="25"/>
      <c r="K8" s="25"/>
      <c r="L8" s="26">
        <f t="shared" si="1"/>
        <v>0</v>
      </c>
      <c r="M8" s="25"/>
      <c r="N8" s="25"/>
      <c r="O8" s="25"/>
      <c r="P8" s="26">
        <f t="shared" si="2"/>
        <v>0</v>
      </c>
      <c r="Q8" s="25"/>
      <c r="R8" s="25"/>
      <c r="S8" s="25"/>
      <c r="T8" s="26">
        <f t="shared" si="3"/>
        <v>0</v>
      </c>
      <c r="U8" s="27">
        <f t="shared" si="4"/>
        <v>0</v>
      </c>
      <c r="V8" s="28"/>
    </row>
    <row r="9" spans="1:22" s="29" customFormat="1" ht="24" customHeight="1" x14ac:dyDescent="0.25">
      <c r="A9" s="35" t="s">
        <v>37</v>
      </c>
      <c r="B9" s="153" t="s">
        <v>33</v>
      </c>
      <c r="C9" s="154"/>
      <c r="D9" s="36">
        <f>SUM(D4:D8)</f>
        <v>0</v>
      </c>
      <c r="E9" s="37">
        <f>SUM(E4:E8)</f>
        <v>0</v>
      </c>
      <c r="F9" s="37">
        <f>SUM(F4:F8)</f>
        <v>0</v>
      </c>
      <c r="G9" s="37">
        <f>SUM(G4:G8)</f>
        <v>0</v>
      </c>
      <c r="H9" s="38">
        <f t="shared" si="0"/>
        <v>0</v>
      </c>
      <c r="I9" s="39">
        <f>SUM(I4:I8)</f>
        <v>0</v>
      </c>
      <c r="J9" s="39">
        <f>SUM(J4:J8)</f>
        <v>0</v>
      </c>
      <c r="K9" s="39">
        <f>SUM(K4:K8)</f>
        <v>0</v>
      </c>
      <c r="L9" s="38">
        <f t="shared" si="1"/>
        <v>0</v>
      </c>
      <c r="M9" s="39">
        <f>SUM(M4:M8)</f>
        <v>0</v>
      </c>
      <c r="N9" s="39">
        <f>SUM(N4:N8)</f>
        <v>0</v>
      </c>
      <c r="O9" s="39">
        <f>SUM(O4:O8)</f>
        <v>0</v>
      </c>
      <c r="P9" s="38">
        <f t="shared" si="2"/>
        <v>0</v>
      </c>
      <c r="Q9" s="39">
        <f>SUM(Q4:Q8)</f>
        <v>0</v>
      </c>
      <c r="R9" s="39">
        <f>SUM(R4:R8)</f>
        <v>0</v>
      </c>
      <c r="S9" s="39">
        <f>SUM(S4:S8)</f>
        <v>0</v>
      </c>
      <c r="T9" s="38">
        <f t="shared" si="3"/>
        <v>0</v>
      </c>
      <c r="U9" s="40">
        <f t="shared" si="4"/>
        <v>0</v>
      </c>
      <c r="V9" s="39">
        <f>SUM(V4:V8)</f>
        <v>0</v>
      </c>
    </row>
    <row r="10" spans="1:22" s="29" customFormat="1" ht="18.75" customHeight="1" x14ac:dyDescent="0.25">
      <c r="A10" s="21" t="s">
        <v>24</v>
      </c>
      <c r="B10" s="41" t="s">
        <v>34</v>
      </c>
      <c r="C10" s="30" t="s">
        <v>35</v>
      </c>
      <c r="D10" s="42"/>
      <c r="E10" s="43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5"/>
    </row>
    <row r="11" spans="1:22" s="29" customFormat="1" ht="18.75" customHeight="1" x14ac:dyDescent="0.25">
      <c r="A11" s="21" t="s">
        <v>25</v>
      </c>
      <c r="B11" s="30" t="s">
        <v>56</v>
      </c>
      <c r="C11" s="30" t="s">
        <v>57</v>
      </c>
      <c r="D11" s="46"/>
      <c r="E11" s="43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5"/>
    </row>
    <row r="12" spans="1:22" s="29" customFormat="1" ht="21" customHeight="1" x14ac:dyDescent="0.25">
      <c r="A12" s="35" t="s">
        <v>38</v>
      </c>
      <c r="B12" s="151" t="s">
        <v>36</v>
      </c>
      <c r="C12" s="152"/>
      <c r="D12" s="47">
        <f>D9+D10</f>
        <v>0</v>
      </c>
      <c r="E12" s="43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5"/>
    </row>
    <row r="13" spans="1:22" ht="15.75" customHeight="1" x14ac:dyDescent="0.25">
      <c r="A13" s="8"/>
      <c r="C13" s="48"/>
    </row>
    <row r="14" spans="1:22" ht="96" x14ac:dyDescent="0.25">
      <c r="A14" s="13" t="s">
        <v>1</v>
      </c>
      <c r="B14" s="13" t="s">
        <v>6</v>
      </c>
      <c r="C14" s="14" t="s">
        <v>4</v>
      </c>
      <c r="D14" s="16" t="s">
        <v>48</v>
      </c>
      <c r="E14" s="7" t="s">
        <v>7</v>
      </c>
      <c r="F14" s="7" t="s">
        <v>8</v>
      </c>
      <c r="G14" s="7" t="s">
        <v>9</v>
      </c>
      <c r="H14" s="17" t="s">
        <v>32</v>
      </c>
      <c r="I14" s="7" t="s">
        <v>10</v>
      </c>
      <c r="J14" s="7" t="s">
        <v>11</v>
      </c>
      <c r="K14" s="7" t="s">
        <v>12</v>
      </c>
      <c r="L14" s="49" t="s">
        <v>27</v>
      </c>
      <c r="M14" s="7" t="s">
        <v>13</v>
      </c>
      <c r="N14" s="7" t="s">
        <v>14</v>
      </c>
      <c r="O14" s="7" t="s">
        <v>15</v>
      </c>
      <c r="P14" s="49" t="s">
        <v>28</v>
      </c>
      <c r="Q14" s="7" t="s">
        <v>16</v>
      </c>
      <c r="R14" s="7" t="s">
        <v>17</v>
      </c>
      <c r="S14" s="7" t="s">
        <v>18</v>
      </c>
      <c r="T14" s="49" t="s">
        <v>29</v>
      </c>
      <c r="U14" s="50" t="s">
        <v>51</v>
      </c>
      <c r="V14" s="51" t="s">
        <v>50</v>
      </c>
    </row>
    <row r="15" spans="1:22" ht="33.75" x14ac:dyDescent="0.25">
      <c r="A15" s="21" t="s">
        <v>19</v>
      </c>
      <c r="B15" s="30" t="s">
        <v>2</v>
      </c>
      <c r="C15" s="52" t="str">
        <f>+mapping!D66</f>
        <v>(0200)_Αμοιβές πολιτικών υπαλλήλων (τακτικοί και Ι.Δ.Α.Χ.)(+) (0300) _Αμοιβές υπαλλήλων με σχέση εργασίας Ι.Δ. ορισμένου χρόνου και ειδικών κατηγοριών(+) (0500) _Πρόσθετες και παρεπόμενες παροχές</v>
      </c>
      <c r="D15" s="24"/>
      <c r="E15" s="25"/>
      <c r="F15" s="25"/>
      <c r="G15" s="25"/>
      <c r="H15" s="26">
        <f>E15+F15+G15</f>
        <v>0</v>
      </c>
      <c r="I15" s="25"/>
      <c r="J15" s="25"/>
      <c r="K15" s="25"/>
      <c r="L15" s="26">
        <f>H15+I15+J15+K15</f>
        <v>0</v>
      </c>
      <c r="M15" s="25"/>
      <c r="N15" s="25"/>
      <c r="O15" s="25"/>
      <c r="P15" s="26">
        <f>L15+M15+N15+O15</f>
        <v>0</v>
      </c>
      <c r="Q15" s="25"/>
      <c r="R15" s="25"/>
      <c r="S15" s="25"/>
      <c r="T15" s="26">
        <f>P15+Q15+R15+S15</f>
        <v>0</v>
      </c>
      <c r="U15" s="53">
        <f>D15-T15</f>
        <v>0</v>
      </c>
      <c r="V15" s="54"/>
    </row>
    <row r="16" spans="1:22" ht="67.5" x14ac:dyDescent="0.25">
      <c r="A16" s="21" t="s">
        <v>20</v>
      </c>
      <c r="B16" s="30" t="s">
        <v>86</v>
      </c>
      <c r="C16" s="52" t="str">
        <f>+mapping!D76</f>
        <v>(0700)_Πληρωμές για μετακινήσεις(+) (0800) _Πληρωμές για λοιπές υπηρεσίες(+) (0900) _ Φόροι-Τέλη-Έξοδα βεβαίωσης και είσπραξης εσόδων(+) (1000) _Προμήθειες αγαθών και κεφαλαιουχικού εξοπλισμού(-) (1700) _Προμήθεια κεφαλαιουχικού εξοπλισμού(+) (2000) _Πληρωμές μεταβιβαστικές(+) (5000) _ΔΑΠΑΝΕΣ ΠΟΥ ΔΕΝ ΕΝΤΑΣΣΟΝΤΑΙ ΣΕ ΑΛΛΕΣ ΚΑΤΗΓΟΡΙΕΣ .(+) (6000) _ΚΙΝΗΣΗ ΚΕΦΑΛΑΙΩΝ (από κώδικα ν.π.δ.δ.).</v>
      </c>
      <c r="D16" s="24"/>
      <c r="E16" s="25"/>
      <c r="F16" s="55"/>
      <c r="G16" s="55"/>
      <c r="H16" s="26">
        <f>E16+F16+G16</f>
        <v>0</v>
      </c>
      <c r="I16" s="55"/>
      <c r="J16" s="55"/>
      <c r="K16" s="55"/>
      <c r="L16" s="26">
        <f>H16+I16+J16+K16</f>
        <v>0</v>
      </c>
      <c r="M16" s="55"/>
      <c r="N16" s="55"/>
      <c r="O16" s="55"/>
      <c r="P16" s="26">
        <f>L16+M16+N16+O16</f>
        <v>0</v>
      </c>
      <c r="Q16" s="55"/>
      <c r="R16" s="55"/>
      <c r="S16" s="55"/>
      <c r="T16" s="26">
        <f>P16+Q16+R16+S16</f>
        <v>0</v>
      </c>
      <c r="U16" s="53">
        <f>D16-T16</f>
        <v>0</v>
      </c>
      <c r="V16" s="54"/>
    </row>
    <row r="17" spans="1:22" ht="33.75" x14ac:dyDescent="0.25">
      <c r="A17" s="21" t="s">
        <v>21</v>
      </c>
      <c r="B17" s="30" t="s">
        <v>3</v>
      </c>
      <c r="C17" s="52" t="str">
        <f>+mapping!D82</f>
        <v>(1700)_Προμήθεια κεφαλαιουχικού εξοπλισμού(+) (7000) _ΑΠΑΛΛΟΤΡΙΩΣΕΙΣ,ΑΓΟΡΕΣ,ΑΝΕΓΕΡΣΕΙΣ κ.λ.π.(+) (9000) _ΠΛΗΡΩΜΕΣ ΓΙΑ ΕΠΕΝΔΥΣΕΙΣ (από κώδικα ν.π.δ.δ.).</v>
      </c>
      <c r="D17" s="24"/>
      <c r="E17" s="25"/>
      <c r="F17" s="55"/>
      <c r="G17" s="55"/>
      <c r="H17" s="26">
        <f>E17+F17+G17</f>
        <v>0</v>
      </c>
      <c r="I17" s="55"/>
      <c r="J17" s="55"/>
      <c r="K17" s="55"/>
      <c r="L17" s="26">
        <f>H17+I17+J17+K17</f>
        <v>0</v>
      </c>
      <c r="M17" s="55"/>
      <c r="N17" s="55"/>
      <c r="O17" s="55"/>
      <c r="P17" s="26">
        <f>L17+M17+N17+O17</f>
        <v>0</v>
      </c>
      <c r="Q17" s="55"/>
      <c r="R17" s="55"/>
      <c r="S17" s="55"/>
      <c r="T17" s="26">
        <f>P17+Q17+R17+S17</f>
        <v>0</v>
      </c>
      <c r="U17" s="53">
        <f>D17-T17</f>
        <v>0</v>
      </c>
      <c r="V17" s="54"/>
    </row>
    <row r="18" spans="1:22" ht="24" x14ac:dyDescent="0.25">
      <c r="A18" s="21" t="s">
        <v>22</v>
      </c>
      <c r="B18" s="30" t="s">
        <v>68</v>
      </c>
      <c r="C18" s="52" t="str">
        <f>+mapping!D88</f>
        <v>(3000)_ΠΛΗΡΩΜΕΣ ΠΟΥ ΑΝΤΙΚΡΙΖΟΝΤΑΙ ΑΠΟ ΠΡΑΓΜΑΤΟΠΟΙΟΥΜΕΝΑ ΕΣΟΔΑ.(+) (0600) _Ασφαλιστικές παροχές (από κώδικα ν.π.δ.δ.).</v>
      </c>
      <c r="D18" s="24"/>
      <c r="E18" s="25"/>
      <c r="F18" s="25"/>
      <c r="G18" s="55"/>
      <c r="H18" s="26">
        <f>E18+F18+G18</f>
        <v>0</v>
      </c>
      <c r="I18" s="55"/>
      <c r="J18" s="55"/>
      <c r="K18" s="55"/>
      <c r="L18" s="26">
        <f>H18+I18+J18+K18</f>
        <v>0</v>
      </c>
      <c r="M18" s="55"/>
      <c r="N18" s="55"/>
      <c r="O18" s="55"/>
      <c r="P18" s="26">
        <f>L18+M18+N18+O18</f>
        <v>0</v>
      </c>
      <c r="Q18" s="55"/>
      <c r="R18" s="55"/>
      <c r="S18" s="55"/>
      <c r="T18" s="26">
        <f>P18+Q18+R18+S18</f>
        <v>0</v>
      </c>
      <c r="U18" s="53">
        <f>D18-T18</f>
        <v>0</v>
      </c>
      <c r="V18" s="54"/>
    </row>
    <row r="19" spans="1:22" ht="22.5" customHeight="1" x14ac:dyDescent="0.25">
      <c r="A19" s="56" t="s">
        <v>46</v>
      </c>
      <c r="B19" s="149" t="s">
        <v>58</v>
      </c>
      <c r="C19" s="150"/>
      <c r="D19" s="47">
        <f>SUM(D15:D18)</f>
        <v>0</v>
      </c>
      <c r="E19" s="57">
        <f>SUM(E15:E18)</f>
        <v>0</v>
      </c>
      <c r="F19" s="57">
        <f>SUM(F15:F18)</f>
        <v>0</v>
      </c>
      <c r="G19" s="57">
        <f>SUM(G15:G18)</f>
        <v>0</v>
      </c>
      <c r="H19" s="26">
        <f>E19+F19+G19</f>
        <v>0</v>
      </c>
      <c r="I19" s="57">
        <f>SUM(I15:I18)</f>
        <v>0</v>
      </c>
      <c r="J19" s="57">
        <f>SUM(J15:J18)</f>
        <v>0</v>
      </c>
      <c r="K19" s="57">
        <f>SUM(K15:K18)</f>
        <v>0</v>
      </c>
      <c r="L19" s="26">
        <f>H19+I19+J19+K19</f>
        <v>0</v>
      </c>
      <c r="M19" s="57">
        <f>SUM(M15:M18)</f>
        <v>0</v>
      </c>
      <c r="N19" s="57">
        <f>SUM(N15:N18)</f>
        <v>0</v>
      </c>
      <c r="O19" s="57">
        <f>SUM(O15:O18)</f>
        <v>0</v>
      </c>
      <c r="P19" s="26">
        <f>L19+M19+N19+O19</f>
        <v>0</v>
      </c>
      <c r="Q19" s="57">
        <f>SUM(Q15:Q18)</f>
        <v>0</v>
      </c>
      <c r="R19" s="57">
        <f>SUM(R15:R18)</f>
        <v>0</v>
      </c>
      <c r="S19" s="57">
        <f>SUM(S15:S18)</f>
        <v>0</v>
      </c>
      <c r="T19" s="26">
        <f>P19+Q19+R19+S19</f>
        <v>0</v>
      </c>
      <c r="U19" s="53">
        <f>D19-T19</f>
        <v>0</v>
      </c>
      <c r="V19" s="57">
        <f>SUM(V15:V18)</f>
        <v>0</v>
      </c>
    </row>
    <row r="20" spans="1:22" ht="19.5" customHeight="1" x14ac:dyDescent="0.25">
      <c r="A20" s="21" t="s">
        <v>23</v>
      </c>
      <c r="B20" s="58" t="s">
        <v>59</v>
      </c>
      <c r="C20" s="30" t="s">
        <v>60</v>
      </c>
      <c r="D20" s="59"/>
      <c r="E20" s="60"/>
      <c r="F20" s="60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44"/>
      <c r="V20" s="62"/>
    </row>
    <row r="21" spans="1:22" ht="21" customHeight="1" x14ac:dyDescent="0.25">
      <c r="A21" s="63" t="s">
        <v>47</v>
      </c>
      <c r="B21" s="156" t="s">
        <v>61</v>
      </c>
      <c r="C21" s="157"/>
      <c r="D21" s="36">
        <f>D19+D20</f>
        <v>0</v>
      </c>
      <c r="E21" s="43"/>
      <c r="F21" s="60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62"/>
    </row>
    <row r="22" spans="1:22" ht="16.5" customHeight="1" x14ac:dyDescent="0.25">
      <c r="A22" s="64"/>
      <c r="B22" s="65"/>
      <c r="C22" s="66"/>
      <c r="D22" s="67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</row>
    <row r="23" spans="1:22" ht="23.25" customHeight="1" x14ac:dyDescent="0.25">
      <c r="A23" s="69" t="s">
        <v>44</v>
      </c>
      <c r="B23" s="163" t="s">
        <v>49</v>
      </c>
      <c r="C23" s="164"/>
      <c r="D23" s="70"/>
      <c r="E23" s="43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62"/>
    </row>
    <row r="24" spans="1:22" ht="23.25" customHeight="1" x14ac:dyDescent="0.25">
      <c r="A24" s="63" t="s">
        <v>45</v>
      </c>
      <c r="B24" s="165" t="s">
        <v>39</v>
      </c>
      <c r="C24" s="166"/>
      <c r="D24" s="71"/>
      <c r="E24" s="72"/>
      <c r="F24" s="72"/>
      <c r="G24" s="72"/>
      <c r="H24" s="73">
        <f>G24</f>
        <v>0</v>
      </c>
      <c r="I24" s="72"/>
      <c r="J24" s="72"/>
      <c r="K24" s="72"/>
      <c r="L24" s="73">
        <f>K24</f>
        <v>0</v>
      </c>
      <c r="M24" s="72"/>
      <c r="N24" s="72"/>
      <c r="O24" s="72"/>
      <c r="P24" s="73">
        <f>O24</f>
        <v>0</v>
      </c>
      <c r="Q24" s="72"/>
      <c r="R24" s="72"/>
      <c r="S24" s="72"/>
      <c r="T24" s="73">
        <f>S24</f>
        <v>0</v>
      </c>
      <c r="U24" s="44"/>
      <c r="V24" s="44"/>
    </row>
    <row r="25" spans="1:22" ht="13.5" customHeight="1" x14ac:dyDescent="0.25">
      <c r="A25" s="8"/>
      <c r="B25" s="74"/>
      <c r="C25" s="75"/>
      <c r="D25" s="67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</row>
    <row r="26" spans="1:22" ht="21.75" customHeight="1" x14ac:dyDescent="0.25">
      <c r="A26" s="63" t="s">
        <v>40</v>
      </c>
      <c r="B26" s="157" t="s">
        <v>42</v>
      </c>
      <c r="C26" s="167"/>
      <c r="D26" s="76"/>
      <c r="E26" s="77">
        <f>+$D10+E9-E19</f>
        <v>0</v>
      </c>
      <c r="F26" s="77">
        <f>+E26+F9-F19</f>
        <v>0</v>
      </c>
      <c r="G26" s="77">
        <f>+F26+G9-G19</f>
        <v>0</v>
      </c>
      <c r="H26" s="78">
        <f>+$D10+H9-H19</f>
        <v>0</v>
      </c>
      <c r="I26" s="77">
        <f>+H26+I9-I19</f>
        <v>0</v>
      </c>
      <c r="J26" s="77">
        <f>+I26+J9-J19</f>
        <v>0</v>
      </c>
      <c r="K26" s="77">
        <f>+J26+K9-K19</f>
        <v>0</v>
      </c>
      <c r="L26" s="78">
        <f>+$D10+L9-L19</f>
        <v>0</v>
      </c>
      <c r="M26" s="77">
        <f>+L26+M9-M19</f>
        <v>0</v>
      </c>
      <c r="N26" s="77">
        <f>+M26+N9-N19</f>
        <v>0</v>
      </c>
      <c r="O26" s="77">
        <f>+N26+O9-O19</f>
        <v>0</v>
      </c>
      <c r="P26" s="78">
        <f>+$D10+P9-P19</f>
        <v>0</v>
      </c>
      <c r="Q26" s="77">
        <f>+P26+Q9-Q19</f>
        <v>0</v>
      </c>
      <c r="R26" s="77">
        <f>+Q26+R9-R19</f>
        <v>0</v>
      </c>
      <c r="S26" s="77">
        <f>+R26+S9-S19</f>
        <v>0</v>
      </c>
      <c r="T26" s="78">
        <f>+$D10+T9-T19</f>
        <v>0</v>
      </c>
      <c r="U26" s="44"/>
      <c r="V26" s="44"/>
    </row>
    <row r="27" spans="1:22" ht="12.75" customHeight="1" x14ac:dyDescent="0.25">
      <c r="A27" s="79"/>
      <c r="B27" s="80"/>
      <c r="C27" s="81"/>
      <c r="D27" s="67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</row>
    <row r="28" spans="1:22" ht="37.5" customHeight="1" x14ac:dyDescent="0.25">
      <c r="A28" s="82" t="s">
        <v>41</v>
      </c>
      <c r="B28" s="155" t="s">
        <v>43</v>
      </c>
      <c r="C28" s="155"/>
      <c r="D28" s="76"/>
      <c r="E28" s="83">
        <f t="shared" ref="E28:T28" si="5">+E26-E24</f>
        <v>0</v>
      </c>
      <c r="F28" s="83">
        <f t="shared" si="5"/>
        <v>0</v>
      </c>
      <c r="G28" s="83">
        <f t="shared" si="5"/>
        <v>0</v>
      </c>
      <c r="H28" s="84">
        <f t="shared" si="5"/>
        <v>0</v>
      </c>
      <c r="I28" s="83">
        <f t="shared" si="5"/>
        <v>0</v>
      </c>
      <c r="J28" s="83">
        <f t="shared" si="5"/>
        <v>0</v>
      </c>
      <c r="K28" s="83">
        <f t="shared" si="5"/>
        <v>0</v>
      </c>
      <c r="L28" s="84">
        <f t="shared" si="5"/>
        <v>0</v>
      </c>
      <c r="M28" s="83">
        <f t="shared" si="5"/>
        <v>0</v>
      </c>
      <c r="N28" s="83">
        <f t="shared" si="5"/>
        <v>0</v>
      </c>
      <c r="O28" s="83">
        <f t="shared" si="5"/>
        <v>0</v>
      </c>
      <c r="P28" s="84">
        <f t="shared" si="5"/>
        <v>0</v>
      </c>
      <c r="Q28" s="83">
        <f t="shared" si="5"/>
        <v>0</v>
      </c>
      <c r="R28" s="83">
        <f t="shared" si="5"/>
        <v>0</v>
      </c>
      <c r="S28" s="83">
        <f t="shared" si="5"/>
        <v>0</v>
      </c>
      <c r="T28" s="84">
        <f t="shared" si="5"/>
        <v>0</v>
      </c>
      <c r="U28" s="44"/>
      <c r="V28" s="44"/>
    </row>
    <row r="29" spans="1:22" ht="12" customHeight="1" x14ac:dyDescent="0.25">
      <c r="A29" s="8"/>
      <c r="B29" s="74"/>
      <c r="C29" s="75"/>
      <c r="D29" s="67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</row>
    <row r="30" spans="1:22" ht="19.5" customHeight="1" x14ac:dyDescent="0.25">
      <c r="A30" s="85" t="s">
        <v>152</v>
      </c>
      <c r="B30" s="81"/>
      <c r="C30" s="86"/>
      <c r="D30" s="87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9"/>
    </row>
    <row r="31" spans="1:22" ht="19.5" customHeight="1" x14ac:dyDescent="0.25">
      <c r="A31" s="79"/>
      <c r="B31" s="81"/>
      <c r="C31" s="86"/>
      <c r="D31" s="87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9"/>
    </row>
    <row r="32" spans="1:22" ht="15" customHeight="1" x14ac:dyDescent="0.25">
      <c r="A32" s="90"/>
      <c r="B32" s="74"/>
      <c r="C32" s="75"/>
      <c r="D32" s="75"/>
    </row>
    <row r="33" spans="1:20" ht="18.75" customHeight="1" x14ac:dyDescent="0.25">
      <c r="A33" s="88"/>
      <c r="B33" s="91"/>
      <c r="C33" s="91"/>
      <c r="D33" s="92"/>
    </row>
    <row r="34" spans="1:20" x14ac:dyDescent="0.25">
      <c r="A34" s="93"/>
      <c r="B34" s="94"/>
      <c r="C34" s="94"/>
      <c r="D34" s="29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6"/>
    </row>
  </sheetData>
  <sheetProtection password="9E11" sheet="1" objects="1" scenarios="1"/>
  <protectedRanges>
    <protectedRange algorithmName="SHA-512" hashValue="Yk2UsOztu98C+IGComX+oBia0ETlm5U6VfdR5i1r4jbuDOe2WfohsE7PNqG+T6n9T9sDxdOJL3n0AgTWutHj+w==" saltValue="S4BsYs6LLksLUgbEtfMw2g==" spinCount="100000" sqref="B5" name="Περιοχή1_1"/>
    <protectedRange algorithmName="SHA-512" hashValue="Jg53iQ1p4SnTxgNwqowyTRqKtWwGtV0UeLh2EWssHQBBk6w41lAxHCJnTxvpGj2NcPJoUGw1fPX8HoR/QAnr4w==" saltValue="pC50kBeRuLyiMo07NRLQTg==" spinCount="100000" sqref="A2" name="Περιοχή1"/>
  </protectedRanges>
  <mergeCells count="12">
    <mergeCell ref="F1:K1"/>
    <mergeCell ref="B19:C19"/>
    <mergeCell ref="B12:C12"/>
    <mergeCell ref="B9:C9"/>
    <mergeCell ref="B28:C28"/>
    <mergeCell ref="B21:C21"/>
    <mergeCell ref="D1:E1"/>
    <mergeCell ref="A1:C1"/>
    <mergeCell ref="B23:C23"/>
    <mergeCell ref="B24:C24"/>
    <mergeCell ref="B26:C26"/>
    <mergeCell ref="A2:B2"/>
  </mergeCells>
  <phoneticPr fontId="0" type="noConversion"/>
  <dataValidations count="2">
    <dataValidation type="list" allowBlank="1" showInputMessage="1" showErrorMessage="1" sqref="F1:K1" xr:uid="{00000000-0002-0000-0000-000000000000}">
      <formula1>Region</formula1>
    </dataValidation>
    <dataValidation type="list" allowBlank="1" showInputMessage="1" showErrorMessage="1" sqref="C14" xr:uid="{00000000-0002-0000-0000-000001000000}">
      <formula1>"Region"</formula1>
    </dataValidation>
  </dataValidations>
  <printOptions horizontalCentered="1"/>
  <pageMargins left="0.23622047244094491" right="0.27559055118110237" top="0.31496062992125984" bottom="0.35433070866141736" header="0.31496062992125984" footer="0.15748031496062992"/>
  <pageSetup paperSize="9" scale="42" orientation="landscape" r:id="rId1"/>
  <headerFooter>
    <oddFooter>Σελίδα &amp;P από &amp;N</oddFooter>
  </headerFooter>
  <colBreaks count="1" manualBreakCount="1">
    <brk id="16" max="1048575" man="1"/>
  </colBreaks>
  <ignoredErrors>
    <ignoredError sqref="D3 H4 E9:G9 M9:O9 I9:K9 Q9:T9 D21 L16 P18 L17 L24 H24 D9 L4 P4 T4" unlockedFormula="1"/>
    <ignoredError sqref="H9 P9 L9 H15 L15 P15 H16 H17 H18 L18" formula="1" unlockedFormula="1"/>
    <ignoredError sqref="D19 H19 L1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89"/>
  <sheetViews>
    <sheetView zoomScale="75" zoomScaleNormal="75" workbookViewId="0">
      <selection activeCell="F20" sqref="F20"/>
    </sheetView>
  </sheetViews>
  <sheetFormatPr defaultRowHeight="13.5" customHeight="1" x14ac:dyDescent="0.25"/>
  <cols>
    <col min="1" max="1" width="24.140625" style="3" customWidth="1"/>
    <col min="2" max="2" width="6" style="2" customWidth="1"/>
    <col min="3" max="3" width="88.85546875" customWidth="1"/>
    <col min="4" max="4" width="130.28515625" hidden="1" customWidth="1"/>
    <col min="5" max="5" width="11.140625" customWidth="1"/>
    <col min="6" max="6" width="91.85546875" customWidth="1"/>
  </cols>
  <sheetData>
    <row r="1" spans="1:5" ht="13.5" customHeight="1" x14ac:dyDescent="0.25">
      <c r="A1" s="3" t="s">
        <v>150</v>
      </c>
      <c r="C1" s="98"/>
    </row>
    <row r="2" spans="1:5" ht="13.5" customHeight="1" x14ac:dyDescent="0.25">
      <c r="C2" s="99"/>
    </row>
    <row r="3" spans="1:5" ht="13.5" customHeight="1" x14ac:dyDescent="0.25">
      <c r="A3" s="100"/>
      <c r="B3" s="5"/>
      <c r="C3" s="101" t="s">
        <v>125</v>
      </c>
    </row>
    <row r="4" spans="1:5" ht="13.5" customHeight="1" x14ac:dyDescent="0.25">
      <c r="A4" s="100"/>
      <c r="B4" s="5"/>
      <c r="C4" s="101" t="s">
        <v>124</v>
      </c>
    </row>
    <row r="5" spans="1:5" ht="13.5" customHeight="1" x14ac:dyDescent="0.25">
      <c r="A5" s="100"/>
      <c r="B5" s="5"/>
      <c r="C5" s="101"/>
    </row>
    <row r="6" spans="1:5" ht="13.5" customHeight="1" x14ac:dyDescent="0.25">
      <c r="A6" s="102"/>
      <c r="B6" s="103" t="s">
        <v>123</v>
      </c>
      <c r="C6" s="104" t="s">
        <v>122</v>
      </c>
    </row>
    <row r="7" spans="1:5" ht="13.5" customHeight="1" x14ac:dyDescent="0.25">
      <c r="A7" s="100"/>
      <c r="B7" s="5"/>
      <c r="C7" s="4"/>
    </row>
    <row r="8" spans="1:5" ht="13.5" customHeight="1" x14ac:dyDescent="0.25">
      <c r="A8" s="6"/>
      <c r="B8" s="105">
        <v>1</v>
      </c>
      <c r="C8" s="106" t="s">
        <v>121</v>
      </c>
    </row>
    <row r="9" spans="1:5" ht="13.5" customHeight="1" x14ac:dyDescent="0.25">
      <c r="A9" s="107" t="s">
        <v>116</v>
      </c>
      <c r="B9" s="108" t="s">
        <v>62</v>
      </c>
      <c r="C9" s="109" t="s">
        <v>106</v>
      </c>
      <c r="D9" s="1" t="str">
        <f>"("&amp;A9&amp;")"&amp;"_"&amp;C9</f>
        <v>(0100)_Επιχορηγήσεις από τον Τακτικό Κρατικό Προϋπολογισμό.</v>
      </c>
      <c r="E9" s="1"/>
    </row>
    <row r="10" spans="1:5" ht="13.5" customHeight="1" x14ac:dyDescent="0.25">
      <c r="A10" s="107" t="s">
        <v>119</v>
      </c>
      <c r="B10" s="108" t="s">
        <v>62</v>
      </c>
      <c r="C10" s="109" t="s">
        <v>118</v>
      </c>
      <c r="D10" s="1" t="str">
        <f>"("&amp;B10&amp;")"&amp;" ("&amp;A10&amp;") "&amp;"_"&amp;C10</f>
        <v>(+) (1250) _Έσοδα από Κεντρικούς Αυτοτελείς Πόρους (από κώδικα νπδδ)</v>
      </c>
      <c r="E10" s="1"/>
    </row>
    <row r="11" spans="1:5" ht="13.5" customHeight="1" x14ac:dyDescent="0.25">
      <c r="A11" s="107" t="s">
        <v>69</v>
      </c>
      <c r="B11" s="110" t="s">
        <v>62</v>
      </c>
      <c r="C11" s="109" t="s">
        <v>106</v>
      </c>
      <c r="D11" s="1" t="str">
        <f>"("&amp;B11&amp;")"&amp;" ("&amp;A11&amp;") "&amp;"_"&amp;C11</f>
        <v>(+) (6110) _Επιχορηγήσεις από τον Τακτικό Κρατικό Προϋπολογισμό.</v>
      </c>
    </row>
    <row r="12" spans="1:5" ht="13.5" customHeight="1" x14ac:dyDescent="0.25">
      <c r="A12" s="107" t="s">
        <v>107</v>
      </c>
      <c r="B12" s="110" t="s">
        <v>62</v>
      </c>
      <c r="C12" s="109" t="s">
        <v>106</v>
      </c>
      <c r="D12" s="1" t="str">
        <f>"("&amp;B12&amp;")"&amp;" ("&amp;A12&amp;") "&amp;"_"&amp;C12</f>
        <v>(+) (8110) _Επιχορηγήσεις από τον Τακτικό Κρατικό Προϋπολογισμό.</v>
      </c>
    </row>
    <row r="13" spans="1:5" ht="13.5" customHeight="1" x14ac:dyDescent="0.25">
      <c r="A13" s="107" t="s">
        <v>111</v>
      </c>
      <c r="B13" s="111" t="s">
        <v>62</v>
      </c>
      <c r="C13" s="107" t="s">
        <v>110</v>
      </c>
      <c r="D13" s="1" t="str">
        <f>"("&amp;B13&amp;")"&amp;" ("&amp;A13&amp;") "&amp;"_"&amp;C13</f>
        <v>(+) (9100+9200) _Επιχορηγήσεις από τον Τακτικό Προϋπολογισμό για επενδύσεις.</v>
      </c>
    </row>
    <row r="14" spans="1:5" ht="66.75" customHeight="1" x14ac:dyDescent="0.25">
      <c r="A14" s="112"/>
      <c r="B14" s="113"/>
      <c r="C14" s="1"/>
      <c r="D14" s="114" t="str">
        <f>D9&amp;D10&amp;D11&amp;D12&amp;D13</f>
        <v>(0100)_Επιχορηγήσεις από τον Τακτικό Κρατικό Προϋπολογισμό.(+) (1250) _Έσοδα από Κεντρικούς Αυτοτελείς Πόρους (από κώδικα νπδδ)(+) (6110) _Επιχορηγήσεις από τον Τακτικό Κρατικό Προϋπολογισμό.(+) (8110) _Επιχορηγήσεις από τον Τακτικό Κρατικό Προϋπολογισμό.(+) (9100+9200) _Επιχορηγήσεις από τον Τακτικό Προϋπολογισμό για επενδύσεις.</v>
      </c>
    </row>
    <row r="15" spans="1:5" ht="13.5" customHeight="1" x14ac:dyDescent="0.25">
      <c r="A15" s="112"/>
      <c r="B15" s="113"/>
      <c r="C15" s="1"/>
    </row>
    <row r="16" spans="1:5" ht="13.5" customHeight="1" x14ac:dyDescent="0.25">
      <c r="B16" s="115">
        <v>2</v>
      </c>
      <c r="C16" s="116" t="s">
        <v>153</v>
      </c>
    </row>
    <row r="17" spans="1:4" ht="15" x14ac:dyDescent="0.25">
      <c r="A17" s="117" t="s">
        <v>88</v>
      </c>
      <c r="B17" s="118" t="s">
        <v>62</v>
      </c>
      <c r="C17" s="119" t="s">
        <v>112</v>
      </c>
      <c r="D17" s="119" t="s">
        <v>154</v>
      </c>
    </row>
    <row r="18" spans="1:4" ht="15" x14ac:dyDescent="0.25">
      <c r="A18" s="124" t="s">
        <v>111</v>
      </c>
      <c r="B18" s="125" t="s">
        <v>63</v>
      </c>
      <c r="C18" s="119" t="s">
        <v>110</v>
      </c>
      <c r="D18" s="119" t="str">
        <f>"("&amp;B18&amp;")"&amp;" ("&amp;A18&amp;") "&amp;"_"&amp;C18</f>
        <v>(-) (9100+9200) _Επιχορηγήσεις από τον Τακτικό Προϋπολογισμό για επενδύσεις.</v>
      </c>
    </row>
    <row r="19" spans="1:4" ht="15" x14ac:dyDescent="0.25">
      <c r="A19" s="112" t="s">
        <v>94</v>
      </c>
      <c r="B19" s="113" t="s">
        <v>62</v>
      </c>
      <c r="C19" s="120" t="s">
        <v>126</v>
      </c>
      <c r="D19" s="1" t="str">
        <f>"("&amp;B19&amp;")"&amp;" ("&amp;A19&amp;") "&amp;"_"&amp;C19</f>
        <v>(+) (0300) _Επιχορηγήσεις προερχόμενες από το εξωτερικό</v>
      </c>
    </row>
    <row r="20" spans="1:4" ht="15" x14ac:dyDescent="0.25">
      <c r="A20" s="112">
        <v>6130</v>
      </c>
      <c r="B20" s="113" t="s">
        <v>62</v>
      </c>
      <c r="C20" s="120" t="s">
        <v>126</v>
      </c>
      <c r="D20" s="1" t="str">
        <f>"("&amp;B20&amp;")"&amp;" ("&amp;A20&amp;") "&amp;"_"&amp;C20</f>
        <v>(+) (6130) _Επιχορηγήσεις προερχόμενες από το εξωτερικό</v>
      </c>
    </row>
    <row r="21" spans="1:4" ht="15" x14ac:dyDescent="0.25">
      <c r="A21" s="112">
        <v>8130</v>
      </c>
      <c r="B21" s="113" t="s">
        <v>62</v>
      </c>
      <c r="C21" s="120" t="s">
        <v>126</v>
      </c>
      <c r="D21" s="1" t="str">
        <f>"("&amp;B21&amp;")"&amp;" ("&amp;A21&amp;") "&amp;"_"&amp;C21</f>
        <v>(+) (8130) _Επιχορηγήσεις προερχόμενες από το εξωτερικό</v>
      </c>
    </row>
    <row r="22" spans="1:4" ht="51" customHeight="1" x14ac:dyDescent="0.25">
      <c r="A22" s="112"/>
      <c r="B22" s="113"/>
      <c r="C22" s="113"/>
      <c r="D22" s="114" t="str">
        <f>D17&amp;D18&amp;D19&amp;D20&amp;D21</f>
        <v>(+) (9000) _ΕΣΟΔΑ ΑΠΟ ΕΠΙΧΟΡΗΓΗΣΕΙΣ κ.λπ. ΓΙΑ ΕΠΕΝΔΥΣΕΙΣ.(-) (9100+9200) _Επιχορηγήσεις από τον Τακτικό Προϋπολογισμό για επενδύσεις.(+) (0300) _Επιχορηγήσεις προερχόμενες από το εξωτερικό(+) (6130) _Επιχορηγήσεις προερχόμενες από το εξωτερικό(+) (8130) _Επιχορηγήσεις προερχόμενες από το εξωτερικό</v>
      </c>
    </row>
    <row r="23" spans="1:4" ht="13.5" customHeight="1" x14ac:dyDescent="0.25">
      <c r="A23" s="112"/>
      <c r="B23" s="113"/>
      <c r="C23" s="1"/>
    </row>
    <row r="24" spans="1:4" ht="13.5" customHeight="1" x14ac:dyDescent="0.25">
      <c r="A24" s="6"/>
      <c r="B24" s="105">
        <v>3</v>
      </c>
      <c r="C24" s="106" t="s">
        <v>157</v>
      </c>
    </row>
    <row r="25" spans="1:4" ht="13.5" customHeight="1" x14ac:dyDescent="0.25">
      <c r="A25" s="121" t="s">
        <v>96</v>
      </c>
      <c r="B25" s="122" t="s">
        <v>62</v>
      </c>
      <c r="C25" s="123" t="s">
        <v>131</v>
      </c>
      <c r="D25" s="1" t="str">
        <f>"("&amp;A25&amp;")"&amp;"_"&amp;C25</f>
        <v>(0200)_Επιχορηγήσεις και Εισφορές από Ν.Π.Δ.Δ., Ν.Π.Ι.Δ., Οργανισμούς, Ιδρύματα και Ειδικούς Λογαριασμούς Εσωτερικού</v>
      </c>
    </row>
    <row r="26" spans="1:4" ht="13.5" customHeight="1" x14ac:dyDescent="0.25">
      <c r="A26" s="107" t="s">
        <v>77</v>
      </c>
      <c r="B26" s="108" t="s">
        <v>62</v>
      </c>
      <c r="C26" s="109" t="s">
        <v>120</v>
      </c>
      <c r="D26" s="1" t="str">
        <f t="shared" ref="D26:D35" si="0">"("&amp;B26&amp;")"&amp;" ("&amp;A26&amp;") "&amp;"_"&amp;C26</f>
        <v>(+) (1000) _ΦΟΡΟΙ – ΤΕΛΗ ΚΑΙ ΔΙΚΑΙΩΜΑΤΑ ΥΠΕΡ Ν.Π.Δ.Δ.</v>
      </c>
    </row>
    <row r="27" spans="1:4" ht="13.5" customHeight="1" x14ac:dyDescent="0.25">
      <c r="A27" s="124" t="s">
        <v>119</v>
      </c>
      <c r="B27" s="125" t="s">
        <v>63</v>
      </c>
      <c r="C27" s="109" t="s">
        <v>118</v>
      </c>
      <c r="D27" s="1" t="str">
        <f t="shared" si="0"/>
        <v>(-) (1250) _Έσοδα από Κεντρικούς Αυτοτελείς Πόρους (από κώδικα νπδδ)</v>
      </c>
    </row>
    <row r="28" spans="1:4" ht="13.5" customHeight="1" x14ac:dyDescent="0.25">
      <c r="A28" s="107" t="s">
        <v>67</v>
      </c>
      <c r="B28" s="108" t="s">
        <v>62</v>
      </c>
      <c r="C28" s="109" t="s">
        <v>117</v>
      </c>
      <c r="D28" s="1" t="str">
        <f t="shared" si="0"/>
        <v>(+) (3000) _ΕΣΟΔΑ ΑΠΟ ΤΗΝ ΕΠΙΧΕΙΡΗΜΑΤΙΚΗ ΔΡΑΣΤΗΡΙΟΤΗΤΑ ΤΟΥ Ν.Π.Δ.Δ.</v>
      </c>
    </row>
    <row r="29" spans="1:4" ht="13.5" customHeight="1" x14ac:dyDescent="0.25">
      <c r="A29" s="107" t="s">
        <v>115</v>
      </c>
      <c r="B29" s="108" t="s">
        <v>62</v>
      </c>
      <c r="C29" s="109" t="s">
        <v>114</v>
      </c>
      <c r="D29" s="1" t="str">
        <f t="shared" si="0"/>
        <v>(+) (4000) _ΠΡΟΣΑΥΞΗΣΕΙΣ, ΠΡΟΣΤΙΜΑ, ΧΡΗΜΑΤΙΚΕΣ ΠΟΙΝΕΣ ΚΑΙ ΠΑΡΑΒΟΛΑ.</v>
      </c>
    </row>
    <row r="30" spans="1:4" ht="13.5" customHeight="1" x14ac:dyDescent="0.25">
      <c r="A30" s="121" t="s">
        <v>73</v>
      </c>
      <c r="B30" s="122" t="s">
        <v>62</v>
      </c>
      <c r="C30" s="123" t="s">
        <v>132</v>
      </c>
      <c r="D30" s="1" t="str">
        <f t="shared" si="0"/>
        <v>(+) (5000) _Λοιπά έσοδα</v>
      </c>
    </row>
    <row r="31" spans="1:4" ht="13.5" customHeight="1" x14ac:dyDescent="0.25">
      <c r="A31" s="126" t="s">
        <v>104</v>
      </c>
      <c r="B31" s="127" t="s">
        <v>63</v>
      </c>
      <c r="C31" s="123" t="s">
        <v>103</v>
      </c>
      <c r="D31" s="1" t="str">
        <f t="shared" si="0"/>
        <v>(-) (5200) _Έσοδα υπέρ Δημοσίου και Τρίτων</v>
      </c>
    </row>
    <row r="32" spans="1:4" ht="13.5" customHeight="1" x14ac:dyDescent="0.25">
      <c r="A32" s="107" t="s">
        <v>71</v>
      </c>
      <c r="B32" s="108" t="s">
        <v>62</v>
      </c>
      <c r="C32" s="109" t="s">
        <v>113</v>
      </c>
      <c r="D32" s="1" t="str">
        <f t="shared" si="0"/>
        <v>(+) (6000) _ΕΚΤΑΚΤΑ ΕΣΟΔΑ.</v>
      </c>
    </row>
    <row r="33" spans="1:6" ht="13.5" customHeight="1" x14ac:dyDescent="0.25">
      <c r="A33" s="124" t="s">
        <v>69</v>
      </c>
      <c r="B33" s="125" t="s">
        <v>63</v>
      </c>
      <c r="C33" s="109" t="s">
        <v>106</v>
      </c>
      <c r="D33" s="1" t="str">
        <f t="shared" si="0"/>
        <v>(-) (6110) _Επιχορηγήσεις από τον Τακτικό Κρατικό Προϋπολογισμό.</v>
      </c>
    </row>
    <row r="34" spans="1:6" ht="13.5" customHeight="1" x14ac:dyDescent="0.25">
      <c r="A34" s="124" t="s">
        <v>127</v>
      </c>
      <c r="B34" s="125" t="s">
        <v>63</v>
      </c>
      <c r="C34" s="128" t="s">
        <v>129</v>
      </c>
      <c r="D34" s="1" t="str">
        <f t="shared" si="0"/>
        <v>(-) (6620) _Εσοδα υπέρ Δημοσίου και Τρίτων</v>
      </c>
    </row>
    <row r="35" spans="1:6" ht="13.5" customHeight="1" x14ac:dyDescent="0.25">
      <c r="A35" s="124" t="s">
        <v>128</v>
      </c>
      <c r="B35" s="125" t="s">
        <v>63</v>
      </c>
      <c r="C35" s="109" t="s">
        <v>130</v>
      </c>
      <c r="D35" s="1" t="str">
        <f t="shared" si="0"/>
        <v>(-) (6300) _Ασφαλιστικές εισφορές</v>
      </c>
    </row>
    <row r="36" spans="1:6" ht="123.75" customHeight="1" x14ac:dyDescent="0.25">
      <c r="A36" s="112"/>
      <c r="B36" s="113"/>
      <c r="C36" s="120"/>
      <c r="D36" s="114" t="str">
        <f>D25&amp;D26&amp;D27&amp;D28&amp;D29&amp;D30&amp;D31&amp;D32&amp;D33&amp;D34&amp;D35</f>
        <v>(0200)_Επιχορηγήσεις και Εισφορές από Ν.Π.Δ.Δ., Ν.Π.Ι.Δ., Οργανισμούς, Ιδρύματα και Ειδικούς Λογαριασμούς Εσωτερικού(+) (1000) _ΦΟΡΟΙ – ΤΕΛΗ ΚΑΙ ΔΙΚΑΙΩΜΑΤΑ ΥΠΕΡ Ν.Π.Δ.Δ.(-) (1250) _Έσοδα από Κεντρικούς Αυτοτελείς Πόρους (από κώδικα νπδδ)(+) (3000) _ΕΣΟΔΑ ΑΠΟ ΤΗΝ ΕΠΙΧΕΙΡΗΜΑΤΙΚΗ ΔΡΑΣΤΗΡΙΟΤΗΤΑ ΤΟΥ Ν.Π.Δ.Δ.(+) (4000) _ΠΡΟΣΑΥΞΗΣΕΙΣ, ΠΡΟΣΤΙΜΑ, ΧΡΗΜΑΤΙΚΕΣ ΠΟΙΝΕΣ ΚΑΙ ΠΑΡΑΒΟΛΑ.(+) (5000) _Λοιπά έσοδα(-) (5200) _Έσοδα υπέρ Δημοσίου και Τρίτων(+) (6000) _ΕΚΤΑΚΤΑ ΕΣΟΔΑ.(-) (6110) _Επιχορηγήσεις από τον Τακτικό Κρατικό Προϋπολογισμό.(-) (6620) _Εσοδα υπέρ Δημοσίου και Τρίτων(-) (6300) _Ασφαλιστικές εισφορές</v>
      </c>
      <c r="F36" s="1"/>
    </row>
    <row r="37" spans="1:6" ht="13.5" customHeight="1" x14ac:dyDescent="0.25">
      <c r="A37" s="112"/>
      <c r="B37" s="113"/>
      <c r="C37" s="120"/>
    </row>
    <row r="38" spans="1:6" ht="13.5" customHeight="1" x14ac:dyDescent="0.25">
      <c r="A38" s="129"/>
      <c r="B38" s="105">
        <v>4</v>
      </c>
      <c r="C38" s="106" t="s">
        <v>158</v>
      </c>
    </row>
    <row r="39" spans="1:6" ht="13.5" customHeight="1" x14ac:dyDescent="0.25">
      <c r="A39" s="121" t="s">
        <v>109</v>
      </c>
      <c r="B39" s="122" t="s">
        <v>62</v>
      </c>
      <c r="C39" s="123" t="s">
        <v>108</v>
      </c>
      <c r="D39" s="1" t="str">
        <f>"("&amp;A39&amp;")"&amp;"_"&amp;C39</f>
        <v>(8000)_ΕΣΟΔΑ ΠΑΡΕΛΘΟΝΤΩΝ ΕΤΩΝ.</v>
      </c>
    </row>
    <row r="40" spans="1:6" ht="13.5" customHeight="1" x14ac:dyDescent="0.25">
      <c r="A40" s="126" t="s">
        <v>107</v>
      </c>
      <c r="B40" s="127" t="s">
        <v>63</v>
      </c>
      <c r="C40" s="123" t="s">
        <v>106</v>
      </c>
      <c r="D40" s="1" t="str">
        <f>"("&amp;B40&amp;")"&amp;" ("&amp;A40&amp;") "&amp;"_"&amp;C40</f>
        <v>(-) (8110) _Επιχορηγήσεις από τον Τακτικό Κρατικό Προϋπολογισμό.</v>
      </c>
    </row>
    <row r="41" spans="1:6" ht="13.5" customHeight="1" x14ac:dyDescent="0.25">
      <c r="A41" s="126" t="s">
        <v>101</v>
      </c>
      <c r="B41" s="127" t="s">
        <v>63</v>
      </c>
      <c r="C41" s="123" t="s">
        <v>100</v>
      </c>
      <c r="D41" s="1" t="str">
        <f>"("&amp;B41&amp;")"&amp;" ("&amp;A41&amp;") "&amp;"_"&amp;C41</f>
        <v>(-) (8700) _Έσοδα από δάνεια</v>
      </c>
    </row>
    <row r="42" spans="1:6" ht="13.5" customHeight="1" x14ac:dyDescent="0.25">
      <c r="A42" s="126" t="s">
        <v>133</v>
      </c>
      <c r="B42" s="127" t="s">
        <v>63</v>
      </c>
      <c r="C42" s="123" t="s">
        <v>129</v>
      </c>
      <c r="D42" s="1" t="str">
        <f>"("&amp;B42&amp;")"&amp;" ("&amp;A42&amp;") "&amp;"_"&amp;C42</f>
        <v>(-) (8620) _Εσοδα υπέρ Δημοσίου και Τρίτων</v>
      </c>
    </row>
    <row r="43" spans="1:6" ht="13.5" customHeight="1" x14ac:dyDescent="0.25">
      <c r="A43" s="126" t="s">
        <v>134</v>
      </c>
      <c r="B43" s="127" t="s">
        <v>63</v>
      </c>
      <c r="C43" s="123" t="s">
        <v>130</v>
      </c>
      <c r="D43" s="1" t="str">
        <f>"("&amp;B43&amp;")"&amp;" ("&amp;A43&amp;") "&amp;"_"&amp;C43</f>
        <v>(-) (8300) _Ασφαλιστικές εισφορές</v>
      </c>
    </row>
    <row r="44" spans="1:6" ht="46.5" customHeight="1" x14ac:dyDescent="0.25">
      <c r="A44" s="112"/>
      <c r="B44" s="113"/>
      <c r="C44" s="120"/>
      <c r="D44" s="114" t="str">
        <f>D39&amp;D40&amp;D41&amp;D42&amp;D43</f>
        <v>(8000)_ΕΣΟΔΑ ΠΑΡΕΛΘΟΝΤΩΝ ΕΤΩΝ.(-) (8110) _Επιχορηγήσεις από τον Τακτικό Κρατικό Προϋπολογισμό.(-) (8700) _Έσοδα από δάνεια(-) (8620) _Εσοδα υπέρ Δημοσίου και Τρίτων(-) (8300) _Ασφαλιστικές εισφορές</v>
      </c>
    </row>
    <row r="45" spans="1:6" ht="13.5" customHeight="1" x14ac:dyDescent="0.25">
      <c r="A45" s="112"/>
      <c r="B45" s="113"/>
      <c r="C45" s="120"/>
    </row>
    <row r="46" spans="1:6" ht="13.5" customHeight="1" x14ac:dyDescent="0.25">
      <c r="A46" s="112"/>
      <c r="B46" s="113"/>
      <c r="C46" s="120"/>
    </row>
    <row r="47" spans="1:6" ht="13.5" customHeight="1" x14ac:dyDescent="0.25">
      <c r="A47" s="130"/>
      <c r="B47" s="105">
        <v>5</v>
      </c>
      <c r="C47" s="106" t="s">
        <v>26</v>
      </c>
    </row>
    <row r="48" spans="1:6" ht="13.5" customHeight="1" x14ac:dyDescent="0.25">
      <c r="A48" s="121" t="s">
        <v>85</v>
      </c>
      <c r="B48" s="122" t="s">
        <v>62</v>
      </c>
      <c r="C48" s="123" t="s">
        <v>105</v>
      </c>
      <c r="D48" s="1" t="str">
        <f>"("&amp;A48&amp;")"&amp;"_"&amp;C48</f>
        <v>(2000)_ΑΣΦΑΛΙΣΤΙΚΕΣ ΕΙΣΦΟΡΕΣ.</v>
      </c>
    </row>
    <row r="49" spans="1:4" ht="13.5" customHeight="1" x14ac:dyDescent="0.25">
      <c r="A49" s="121" t="s">
        <v>104</v>
      </c>
      <c r="B49" s="122" t="s">
        <v>62</v>
      </c>
      <c r="C49" s="123" t="s">
        <v>103</v>
      </c>
      <c r="D49" s="1" t="str">
        <f t="shared" ref="D49:D56" si="1">"("&amp;B49&amp;")"&amp;" ("&amp;A49&amp;") "&amp;"_"&amp;C49</f>
        <v>(+) (5200) _Έσοδα υπέρ Δημοσίου και Τρίτων</v>
      </c>
    </row>
    <row r="50" spans="1:4" ht="13.5" customHeight="1" x14ac:dyDescent="0.25">
      <c r="A50" s="121" t="s">
        <v>127</v>
      </c>
      <c r="B50" s="122" t="s">
        <v>62</v>
      </c>
      <c r="C50" s="128" t="s">
        <v>129</v>
      </c>
      <c r="D50" s="1" t="str">
        <f t="shared" si="1"/>
        <v>(+) (6620) _Εσοδα υπέρ Δημοσίου και Τρίτων</v>
      </c>
    </row>
    <row r="51" spans="1:4" ht="13.5" customHeight="1" x14ac:dyDescent="0.25">
      <c r="A51" s="121" t="s">
        <v>133</v>
      </c>
      <c r="B51" s="122" t="s">
        <v>62</v>
      </c>
      <c r="C51" s="128" t="s">
        <v>129</v>
      </c>
      <c r="D51" s="1" t="str">
        <f t="shared" si="1"/>
        <v>(+) (8620) _Εσοδα υπέρ Δημοσίου και Τρίτων</v>
      </c>
    </row>
    <row r="52" spans="1:4" ht="13.5" customHeight="1" x14ac:dyDescent="0.25">
      <c r="A52" s="121" t="s">
        <v>128</v>
      </c>
      <c r="B52" s="122" t="s">
        <v>62</v>
      </c>
      <c r="C52" s="109" t="s">
        <v>130</v>
      </c>
      <c r="D52" s="1" t="str">
        <f t="shared" si="1"/>
        <v>(+) (6300) _Ασφαλιστικές εισφορές</v>
      </c>
    </row>
    <row r="53" spans="1:4" ht="13.5" customHeight="1" x14ac:dyDescent="0.25">
      <c r="A53" s="121" t="s">
        <v>134</v>
      </c>
      <c r="B53" s="122" t="s">
        <v>62</v>
      </c>
      <c r="C53" s="109" t="s">
        <v>130</v>
      </c>
      <c r="D53" s="1" t="str">
        <f t="shared" si="1"/>
        <v>(+) (8300) _Ασφαλιστικές εισφορές</v>
      </c>
    </row>
    <row r="54" spans="1:4" ht="13.5" customHeight="1" x14ac:dyDescent="0.25">
      <c r="A54" s="131" t="s">
        <v>90</v>
      </c>
      <c r="B54" s="103" t="s">
        <v>62</v>
      </c>
      <c r="C54" s="132" t="s">
        <v>102</v>
      </c>
      <c r="D54" s="1" t="str">
        <f t="shared" si="1"/>
        <v>(+) (7000) _ΕΣΟΔΑ ΑΠΟ ΔΑΝΕΙΑ.</v>
      </c>
    </row>
    <row r="55" spans="1:4" ht="13.5" customHeight="1" x14ac:dyDescent="0.25">
      <c r="A55" s="131" t="s">
        <v>101</v>
      </c>
      <c r="B55" s="103" t="s">
        <v>62</v>
      </c>
      <c r="C55" s="123" t="s">
        <v>100</v>
      </c>
      <c r="D55" s="1" t="str">
        <f t="shared" si="1"/>
        <v>(+) (8700) _Έσοδα από δάνεια</v>
      </c>
    </row>
    <row r="56" spans="1:4" ht="13.5" customHeight="1" x14ac:dyDescent="0.25">
      <c r="A56" s="121" t="s">
        <v>99</v>
      </c>
      <c r="B56" s="122" t="s">
        <v>62</v>
      </c>
      <c r="C56" s="123" t="s">
        <v>135</v>
      </c>
      <c r="D56" s="1" t="str">
        <f t="shared" si="1"/>
        <v>(+) (9700) _Έσοδα από δάνεια που χορηγήθηκαν για επενδύσεις</v>
      </c>
    </row>
    <row r="57" spans="1:4" ht="67.5" customHeight="1" x14ac:dyDescent="0.25">
      <c r="A57" s="6"/>
      <c r="B57" s="5"/>
      <c r="C57" s="4"/>
      <c r="D57" s="114" t="str">
        <f>D48&amp;D49&amp;D50&amp;D51&amp;D52&amp;D53&amp;D54&amp;D55&amp;D56</f>
        <v>(2000)_ΑΣΦΑΛΙΣΤΙΚΕΣ ΕΙΣΦΟΡΕΣ.(+) (5200) _Έσοδα υπέρ Δημοσίου και Τρίτων(+) (6620) _Εσοδα υπέρ Δημοσίου και Τρίτων(+) (8620) _Εσοδα υπέρ Δημοσίου και Τρίτων(+) (6300) _Ασφαλιστικές εισφορές(+) (8300) _Ασφαλιστικές εισφορές(+) (7000) _ΕΣΟΔΑ ΑΠΟ ΔΑΝΕΙΑ.(+) (8700) _Έσοδα από δάνεια(+) (9700) _Έσοδα από δάνεια που χορηγήθηκαν για επενδύσεις</v>
      </c>
    </row>
    <row r="58" spans="1:4" ht="13.5" customHeight="1" x14ac:dyDescent="0.25">
      <c r="A58" s="6"/>
      <c r="B58" s="5"/>
      <c r="C58" s="4"/>
    </row>
    <row r="59" spans="1:4" ht="13.5" customHeight="1" x14ac:dyDescent="0.25">
      <c r="A59" s="6"/>
      <c r="B59" s="5"/>
      <c r="C59" s="4"/>
    </row>
    <row r="60" spans="1:4" ht="13.5" customHeight="1" x14ac:dyDescent="0.25">
      <c r="A60" s="133"/>
      <c r="B60" s="134" t="s">
        <v>98</v>
      </c>
      <c r="C60" s="135" t="s">
        <v>97</v>
      </c>
    </row>
    <row r="61" spans="1:4" ht="13.5" customHeight="1" x14ac:dyDescent="0.25">
      <c r="A61" s="6"/>
      <c r="B61" s="5"/>
      <c r="C61" s="4"/>
    </row>
    <row r="62" spans="1:4" ht="13.5" customHeight="1" x14ac:dyDescent="0.25">
      <c r="B62" s="115">
        <v>1</v>
      </c>
      <c r="C62" s="116" t="s">
        <v>2</v>
      </c>
    </row>
    <row r="63" spans="1:4" ht="13.5" customHeight="1" x14ac:dyDescent="0.25">
      <c r="A63" s="136" t="s">
        <v>96</v>
      </c>
      <c r="B63" s="137" t="s">
        <v>62</v>
      </c>
      <c r="C63" s="138" t="s">
        <v>95</v>
      </c>
      <c r="D63" s="1" t="str">
        <f>"("&amp;A63&amp;")"&amp;"_"&amp;C63</f>
        <v>(0200)_Αμοιβές πολιτικών υπαλλήλων (τακτικοί και Ι.Δ.Α.Χ.)</v>
      </c>
    </row>
    <row r="64" spans="1:4" ht="13.5" customHeight="1" x14ac:dyDescent="0.25">
      <c r="A64" s="136" t="s">
        <v>94</v>
      </c>
      <c r="B64" s="137" t="s">
        <v>62</v>
      </c>
      <c r="C64" s="138" t="s">
        <v>93</v>
      </c>
      <c r="D64" s="1" t="str">
        <f>"("&amp;B64&amp;")"&amp;" ("&amp;A64&amp;") "&amp;"_"&amp;C64</f>
        <v>(+) (0300) _Αμοιβές υπαλλήλων με σχέση εργασίας Ι.Δ. ορισμένου χρόνου και ειδικών κατηγοριών</v>
      </c>
    </row>
    <row r="65" spans="1:5" ht="13.5" customHeight="1" x14ac:dyDescent="0.25">
      <c r="A65" s="136" t="s">
        <v>92</v>
      </c>
      <c r="B65" s="137" t="s">
        <v>62</v>
      </c>
      <c r="C65" s="138" t="s">
        <v>91</v>
      </c>
      <c r="D65" s="1" t="str">
        <f>"("&amp;B65&amp;")"&amp;" ("&amp;A65&amp;") "&amp;"_"&amp;C65</f>
        <v>(+) (0500) _Πρόσθετες και παρεπόμενες παροχές</v>
      </c>
    </row>
    <row r="66" spans="1:5" ht="30.75" customHeight="1" x14ac:dyDescent="0.25">
      <c r="A66" s="6"/>
      <c r="B66" s="5"/>
      <c r="C66" s="4"/>
      <c r="D66" s="114" t="str">
        <f>+D63&amp;D64&amp;D65</f>
        <v>(0200)_Αμοιβές πολιτικών υπαλλήλων (τακτικοί και Ι.Δ.Α.Χ.)(+) (0300) _Αμοιβές υπαλλήλων με σχέση εργασίας Ι.Δ. ορισμένου χρόνου και ειδικών κατηγοριών(+) (0500) _Πρόσθετες και παρεπόμενες παροχές</v>
      </c>
    </row>
    <row r="67" spans="1:5" ht="13.5" customHeight="1" x14ac:dyDescent="0.25">
      <c r="A67" s="6"/>
      <c r="B67" s="105">
        <v>2</v>
      </c>
      <c r="C67" s="106" t="s">
        <v>86</v>
      </c>
    </row>
    <row r="68" spans="1:5" ht="13.5" customHeight="1" x14ac:dyDescent="0.25">
      <c r="A68" s="139" t="s">
        <v>79</v>
      </c>
      <c r="B68" s="137" t="s">
        <v>62</v>
      </c>
      <c r="C68" s="138" t="s">
        <v>78</v>
      </c>
      <c r="D68" s="1" t="str">
        <f>"("&amp;A68&amp;")"&amp;"_"&amp;C68</f>
        <v>(0700)_Πληρωμές για μετακινήσεις</v>
      </c>
    </row>
    <row r="69" spans="1:5" ht="13.5" customHeight="1" x14ac:dyDescent="0.25">
      <c r="A69" s="139" t="s">
        <v>83</v>
      </c>
      <c r="B69" s="137" t="s">
        <v>62</v>
      </c>
      <c r="C69" s="138" t="s">
        <v>82</v>
      </c>
      <c r="D69" s="1" t="str">
        <f t="shared" ref="D69:D75" si="2">"("&amp;B69&amp;")"&amp;" ("&amp;A69&amp;") "&amp;"_"&amp;C69</f>
        <v>(+) (0800) _Πληρωμές για λοιπές υπηρεσίες</v>
      </c>
    </row>
    <row r="70" spans="1:5" ht="13.5" customHeight="1" x14ac:dyDescent="0.25">
      <c r="A70" s="139" t="s">
        <v>81</v>
      </c>
      <c r="B70" s="137" t="s">
        <v>62</v>
      </c>
      <c r="C70" s="138" t="s">
        <v>80</v>
      </c>
      <c r="D70" s="1" t="str">
        <f t="shared" si="2"/>
        <v>(+) (0900) _ Φόροι-Τέλη-Έξοδα βεβαίωσης και είσπραξης εσόδων</v>
      </c>
      <c r="E70" s="2"/>
    </row>
    <row r="71" spans="1:5" ht="13.5" customHeight="1" x14ac:dyDescent="0.25">
      <c r="A71" s="136" t="s">
        <v>77</v>
      </c>
      <c r="B71" s="137" t="s">
        <v>62</v>
      </c>
      <c r="C71" s="138" t="s">
        <v>76</v>
      </c>
      <c r="D71" s="1" t="str">
        <f t="shared" si="2"/>
        <v>(+) (1000) _Προμήθειες αγαθών και κεφαλαιουχικού εξοπλισμού</v>
      </c>
    </row>
    <row r="72" spans="1:5" ht="13.5" customHeight="1" x14ac:dyDescent="0.25">
      <c r="A72" s="140" t="s">
        <v>75</v>
      </c>
      <c r="B72" s="141" t="s">
        <v>63</v>
      </c>
      <c r="C72" s="138" t="s">
        <v>74</v>
      </c>
      <c r="D72" s="1" t="str">
        <f t="shared" si="2"/>
        <v>(-) (1700) _Προμήθεια κεφαλαιουχικού εξοπλισμού</v>
      </c>
    </row>
    <row r="73" spans="1:5" ht="13.5" customHeight="1" x14ac:dyDescent="0.25">
      <c r="A73" s="136" t="s">
        <v>85</v>
      </c>
      <c r="B73" s="137" t="s">
        <v>62</v>
      </c>
      <c r="C73" s="138" t="s">
        <v>84</v>
      </c>
      <c r="D73" s="1" t="str">
        <f t="shared" si="2"/>
        <v>(+) (2000) _Πληρωμές μεταβιβαστικές</v>
      </c>
    </row>
    <row r="74" spans="1:5" ht="13.5" customHeight="1" x14ac:dyDescent="0.25">
      <c r="A74" s="136" t="s">
        <v>73</v>
      </c>
      <c r="B74" s="137" t="s">
        <v>62</v>
      </c>
      <c r="C74" s="138" t="s">
        <v>72</v>
      </c>
      <c r="D74" s="1" t="str">
        <f t="shared" si="2"/>
        <v>(+) (5000) _ΔΑΠΑΝΕΣ ΠΟΥ ΔΕΝ ΕΝΤΑΣΣΟΝΤΑΙ ΣΕ ΑΛΛΕΣ ΚΑΤΗΓΟΡΙΕΣ .</v>
      </c>
    </row>
    <row r="75" spans="1:5" ht="13.5" customHeight="1" x14ac:dyDescent="0.25">
      <c r="A75" s="136" t="s">
        <v>71</v>
      </c>
      <c r="B75" s="137" t="s">
        <v>62</v>
      </c>
      <c r="C75" s="138" t="s">
        <v>70</v>
      </c>
      <c r="D75" s="1" t="str">
        <f t="shared" si="2"/>
        <v>(+) (6000) _ΚΙΝΗΣΗ ΚΕΦΑΛΑΙΩΝ (από κώδικα ν.π.δ.δ.).</v>
      </c>
    </row>
    <row r="76" spans="1:5" ht="60" x14ac:dyDescent="0.25">
      <c r="A76" s="142"/>
      <c r="B76" s="5"/>
      <c r="C76" s="143"/>
      <c r="D76" s="114" t="str">
        <f>+D68&amp;D69&amp;D70&amp;D71&amp;D72&amp;D73&amp;D74&amp;D75</f>
        <v>(0700)_Πληρωμές για μετακινήσεις(+) (0800) _Πληρωμές για λοιπές υπηρεσίες(+) (0900) _ Φόροι-Τέλη-Έξοδα βεβαίωσης και είσπραξης εσόδων(+) (1000) _Προμήθειες αγαθών και κεφαλαιουχικού εξοπλισμού(-) (1700) _Προμήθεια κεφαλαιουχικού εξοπλισμού(+) (2000) _Πληρωμές μεταβιβαστικές(+) (5000) _ΔΑΠΑΝΕΣ ΠΟΥ ΔΕΝ ΕΝΤΑΣΣΟΝΤΑΙ ΣΕ ΑΛΛΕΣ ΚΑΤΗΓΟΡΙΕΣ .(+) (6000) _ΚΙΝΗΣΗ ΚΕΦΑΛΑΙΩΝ (από κώδικα ν.π.δ.δ.).</v>
      </c>
    </row>
    <row r="77" spans="1:5" ht="13.5" customHeight="1" x14ac:dyDescent="0.25">
      <c r="A77" s="6"/>
      <c r="B77" s="5"/>
      <c r="C77" s="4"/>
    </row>
    <row r="78" spans="1:5" ht="13.5" customHeight="1" x14ac:dyDescent="0.25">
      <c r="B78" s="105">
        <v>3</v>
      </c>
      <c r="C78" s="106" t="s">
        <v>136</v>
      </c>
    </row>
    <row r="79" spans="1:5" ht="13.5" customHeight="1" x14ac:dyDescent="0.25">
      <c r="A79" s="136" t="s">
        <v>75</v>
      </c>
      <c r="B79" s="137" t="s">
        <v>62</v>
      </c>
      <c r="C79" s="138" t="s">
        <v>74</v>
      </c>
      <c r="D79" s="1" t="str">
        <f>"("&amp;A79&amp;")"&amp;"_"&amp;C79</f>
        <v>(1700)_Προμήθεια κεφαλαιουχικού εξοπλισμού</v>
      </c>
    </row>
    <row r="80" spans="1:5" ht="13.5" customHeight="1" x14ac:dyDescent="0.25">
      <c r="A80" s="136" t="s">
        <v>90</v>
      </c>
      <c r="B80" s="137" t="s">
        <v>62</v>
      </c>
      <c r="C80" s="138" t="s">
        <v>89</v>
      </c>
      <c r="D80" s="1" t="str">
        <f>"("&amp;B80&amp;")"&amp;" ("&amp;A80&amp;") "&amp;"_"&amp;C80</f>
        <v>(+) (7000) _ΑΠΑΛΛΟΤΡΙΩΣΕΙΣ,ΑΓΟΡΕΣ,ΑΝΕΓΕΡΣΕΙΣ κ.λ.π.</v>
      </c>
    </row>
    <row r="81" spans="1:4" ht="13.5" customHeight="1" x14ac:dyDescent="0.25">
      <c r="A81" s="136" t="s">
        <v>88</v>
      </c>
      <c r="B81" s="137" t="s">
        <v>62</v>
      </c>
      <c r="C81" s="138" t="s">
        <v>87</v>
      </c>
      <c r="D81" s="1" t="str">
        <f>"("&amp;B81&amp;")"&amp;" ("&amp;A81&amp;") "&amp;"_"&amp;C81</f>
        <v>(+) (9000) _ΠΛΗΡΩΜΕΣ ΓΙΑ ΕΠΕΝΔΥΣΕΙΣ (από κώδικα ν.π.δ.δ.).</v>
      </c>
    </row>
    <row r="82" spans="1:4" ht="33.75" customHeight="1" x14ac:dyDescent="0.25">
      <c r="A82" s="6"/>
      <c r="B82" s="5"/>
      <c r="C82" s="4"/>
      <c r="D82" s="114" t="str">
        <f>+D79&amp;D80&amp;D81</f>
        <v>(1700)_Προμήθεια κεφαλαιουχικού εξοπλισμού(+) (7000) _ΑΠΑΛΛΟΤΡΙΩΣΕΙΣ,ΑΓΟΡΕΣ,ΑΝΕΓΕΡΣΕΙΣ κ.λ.π.(+) (9000) _ΠΛΗΡΩΜΕΣ ΓΙΑ ΕΠΕΝΔΥΣΕΙΣ (από κώδικα ν.π.δ.δ.).</v>
      </c>
    </row>
    <row r="83" spans="1:4" ht="13.5" customHeight="1" x14ac:dyDescent="0.25">
      <c r="A83" s="6"/>
      <c r="B83" s="5"/>
      <c r="C83" s="4"/>
    </row>
    <row r="84" spans="1:4" ht="13.5" customHeight="1" x14ac:dyDescent="0.25">
      <c r="A84" s="142"/>
      <c r="B84" s="5"/>
      <c r="C84" s="143"/>
    </row>
    <row r="85" spans="1:4" ht="13.5" customHeight="1" x14ac:dyDescent="0.25">
      <c r="A85" s="129"/>
      <c r="B85" s="105">
        <v>4</v>
      </c>
      <c r="C85" s="144" t="s">
        <v>68</v>
      </c>
    </row>
    <row r="86" spans="1:4" ht="13.5" customHeight="1" x14ac:dyDescent="0.25">
      <c r="A86" s="139" t="s">
        <v>67</v>
      </c>
      <c r="B86" s="145" t="s">
        <v>62</v>
      </c>
      <c r="C86" s="146" t="s">
        <v>66</v>
      </c>
      <c r="D86" s="1" t="str">
        <f>"("&amp;A86&amp;")"&amp;"_"&amp;C86</f>
        <v>(3000)_ΠΛΗΡΩΜΕΣ ΠΟΥ ΑΝΤΙΚΡΙΖΟΝΤΑΙ ΑΠΟ ΠΡΑΓΜΑΤΟΠΟΙΟΥΜΕΝΑ ΕΣΟΔΑ.</v>
      </c>
    </row>
    <row r="87" spans="1:4" ht="13.5" customHeight="1" x14ac:dyDescent="0.25">
      <c r="A87" s="139" t="s">
        <v>65</v>
      </c>
      <c r="B87" s="147" t="s">
        <v>62</v>
      </c>
      <c r="C87" s="146" t="s">
        <v>64</v>
      </c>
      <c r="D87" s="1" t="str">
        <f>"("&amp;B87&amp;")"&amp;" ("&amp;A87&amp;") "&amp;"_"&amp;C87</f>
        <v>(+) (0600) _Ασφαλιστικές παροχές (από κώδικα ν.π.δ.δ.).</v>
      </c>
    </row>
    <row r="88" spans="1:4" ht="26.25" customHeight="1" x14ac:dyDescent="0.25">
      <c r="A88" s="142"/>
      <c r="B88" s="5"/>
      <c r="C88" s="143"/>
      <c r="D88" s="114" t="str">
        <f>+D85&amp;D86&amp;D87</f>
        <v>(3000)_ΠΛΗΡΩΜΕΣ ΠΟΥ ΑΝΤΙΚΡΙΖΟΝΤΑΙ ΑΠΟ ΠΡΑΓΜΑΤΟΠΟΙΟΥΜΕΝΑ ΕΣΟΔΑ.(+) (0600) _Ασφαλιστικές παροχές (από κώδικα ν.π.δ.δ.).</v>
      </c>
    </row>
    <row r="89" spans="1:4" ht="13.5" customHeight="1" x14ac:dyDescent="0.25">
      <c r="A89" s="6"/>
      <c r="B89" s="5"/>
      <c r="C89" s="4"/>
    </row>
  </sheetData>
  <pageMargins left="0.70866141732283472" right="0.70866141732283472" top="0.74803149606299213" bottom="0.74803149606299213" header="0.31496062992125984" footer="0.31496062992125984"/>
  <pageSetup paperSize="9" scale="73" fitToHeight="10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3"/>
  <sheetViews>
    <sheetView workbookViewId="0">
      <selection activeCell="A12" sqref="A12"/>
    </sheetView>
  </sheetViews>
  <sheetFormatPr defaultRowHeight="15" x14ac:dyDescent="0.25"/>
  <cols>
    <col min="1" max="1" width="39.85546875" bestFit="1" customWidth="1"/>
  </cols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2</vt:i4>
      </vt:variant>
    </vt:vector>
  </HeadingPairs>
  <TitlesOfParts>
    <vt:vector size="5" baseType="lpstr">
      <vt:lpstr>Περιφέρειες</vt:lpstr>
      <vt:lpstr>mapping</vt:lpstr>
      <vt:lpstr>List</vt:lpstr>
      <vt:lpstr>Περιφέρειες!Print_Area</vt:lpstr>
      <vt:lpstr>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Μαρία Γαρίου</cp:lastModifiedBy>
  <cp:lastPrinted>2018-07-31T07:27:03Z</cp:lastPrinted>
  <dcterms:created xsi:type="dcterms:W3CDTF">2012-04-12T10:37:28Z</dcterms:created>
  <dcterms:modified xsi:type="dcterms:W3CDTF">2024-09-13T09:19:47Z</dcterms:modified>
</cp:coreProperties>
</file>